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6. Инвестиции\2023\отчет по ИП формы 320\1 квартал\подтверждающие документы 1 квартал\"/>
    </mc:Choice>
  </mc:AlternateContent>
  <bookViews>
    <workbookView xWindow="0" yWindow="0" windowWidth="28800" windowHeight="12135" tabRatio="851"/>
  </bookViews>
  <sheets>
    <sheet name="1. паспорт местоположение" sheetId="7" r:id="rId1"/>
    <sheet name="3.3 паспорт описание" sheetId="6" r:id="rId2"/>
    <sheet name="3.4. Паспорт надежность" sheetId="17" r:id="rId3"/>
    <sheet name="4. паспортбюджет" sheetId="10" r:id="rId4"/>
    <sheet name="5. Ан. эк. эффект" sheetId="25" r:id="rId5"/>
    <sheet name="6.1. Паспорт сетевой график" sheetId="16" r:id="rId6"/>
    <sheet name="6.2. Паспорт фин осв ввод" sheetId="15" r:id="rId7"/>
    <sheet name="7. Паспорт отчет о закупке" sheetId="5" r:id="rId8"/>
    <sheet name="8. Общие сведения" sheetId="22" r:id="rId9"/>
    <sheet name="9. ЛСР" sheetId="26" r:id="rId10"/>
    <sheet name="10. Схемы" sheetId="23" r:id="rId11"/>
  </sheets>
  <externalReferences>
    <externalReference r:id="rId12"/>
    <externalReference r:id="rId13"/>
    <externalReference r:id="rId14"/>
  </externalReferences>
  <definedNames>
    <definedName name="группа_инвестпроекта" localSheetId="4">'[1]выпадающие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3">'4. паспортбюджет'!$21:$21</definedName>
    <definedName name="_xlnm.Print_Titles" localSheetId="9">'9. ЛСР'!$44:$44</definedName>
    <definedName name="_xlnm.Print_Area" localSheetId="0">'1. паспорт местоположение'!$A$1:$C$49</definedName>
    <definedName name="_xlnm.Print_Area" localSheetId="1">'3.3 паспорт описание'!$A$1:$C$30</definedName>
    <definedName name="_xlnm.Print_Area" localSheetId="2">'3.4. Паспорт надежность'!$A$1:$Z$26</definedName>
    <definedName name="_xlnm.Print_Area" localSheetId="3">'4. паспортбюджет'!$A$1:$O$22</definedName>
    <definedName name="_xlnm.Print_Area" localSheetId="4">'5. Ан. эк. эффект'!$A$1:$P$56</definedName>
    <definedName name="_xlnm.Print_Area" localSheetId="5">'6.1. Паспорт сетевой график'!$A$1:$L$54</definedName>
    <definedName name="_xlnm.Print_Area" localSheetId="6">'6.2. Паспорт фин осв ввод'!$A$1:$U$64</definedName>
    <definedName name="подразделение1" localSheetId="4">'[1]выпадающие списки'!$E$38:$E$51</definedName>
    <definedName name="подразделение1">'[2]выпадающие списки (скрытый)'!$E$45:$E$58</definedName>
    <definedName name="стадии" localSheetId="4">'[1]выпадающие списки'!$E$55:$E$60</definedName>
    <definedName name="тип" localSheetId="4">'[1]выпадающие списки'!$E$75:$E$78</definedName>
    <definedName name="фактическаястадия" localSheetId="4">'[1]выпадающие списки'!$I$75:$I$78</definedName>
    <definedName name="Цели" localSheetId="4">'[1]выпадающие списки'!$E$65:$E$71</definedName>
    <definedName name="Цели">'[2]выпадающие списки (скрытый)'!$E$73:$E$82</definedName>
  </definedNames>
  <calcPr calcId="191029"/>
</workbook>
</file>

<file path=xl/calcChain.xml><?xml version="1.0" encoding="utf-8"?>
<calcChain xmlns="http://schemas.openxmlformats.org/spreadsheetml/2006/main">
  <c r="M48" i="25" l="1"/>
  <c r="L48" i="25"/>
  <c r="K48" i="25"/>
  <c r="J48" i="25"/>
  <c r="I48" i="25"/>
  <c r="H48" i="25"/>
  <c r="G48" i="25"/>
  <c r="F48" i="25"/>
  <c r="E48" i="25"/>
  <c r="D48" i="25"/>
  <c r="E45" i="25"/>
  <c r="D45" i="25"/>
  <c r="D39" i="25"/>
  <c r="D35" i="25"/>
  <c r="M34" i="25"/>
  <c r="L34" i="25"/>
  <c r="K34" i="25"/>
  <c r="J34" i="25"/>
  <c r="I34" i="25"/>
  <c r="H34" i="25"/>
  <c r="G34" i="25"/>
  <c r="F34" i="25"/>
  <c r="E34" i="25"/>
  <c r="D34" i="25"/>
  <c r="E32" i="25"/>
  <c r="E38" i="25" s="1"/>
  <c r="D32" i="25"/>
  <c r="C25" i="25"/>
  <c r="C24" i="25"/>
  <c r="C23" i="25"/>
  <c r="D37" i="25" s="1"/>
  <c r="B9" i="25"/>
  <c r="F32" i="25" l="1"/>
  <c r="F35" i="25" s="1"/>
  <c r="E39" i="25"/>
  <c r="F39" i="25" s="1"/>
  <c r="F37" i="25"/>
  <c r="D36" i="25"/>
  <c r="D40" i="25" s="1"/>
  <c r="D44" i="25" s="1"/>
  <c r="D46" i="25" s="1"/>
  <c r="E37" i="25"/>
  <c r="E36" i="25" s="1"/>
  <c r="E35" i="25"/>
  <c r="G32" i="25"/>
  <c r="G35" i="25" s="1"/>
  <c r="F3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9" i="25" l="1"/>
  <c r="E40" i="25"/>
  <c r="E44" i="25" s="1"/>
  <c r="E46" i="25" s="1"/>
  <c r="E49" i="25" s="1"/>
  <c r="D49" i="25"/>
  <c r="D47" i="25"/>
  <c r="F36" i="25"/>
  <c r="F40" i="25" s="1"/>
  <c r="F44" i="25" s="1"/>
  <c r="F46" i="25" s="1"/>
  <c r="F49" i="25" s="1"/>
  <c r="G38" i="25"/>
  <c r="H32" i="25"/>
  <c r="G37" i="25"/>
  <c r="G36" i="25" s="1"/>
  <c r="G40" i="25" s="1"/>
  <c r="G44" i="25" s="1"/>
  <c r="G46" i="25" s="1"/>
  <c r="G49" i="25" l="1"/>
  <c r="H38" i="25"/>
  <c r="I32" i="25"/>
  <c r="H35" i="25"/>
  <c r="H37" i="25"/>
  <c r="E47" i="25"/>
  <c r="D50" i="25"/>
  <c r="H39" i="25"/>
  <c r="I39" i="25" s="1"/>
  <c r="J32" i="25" l="1"/>
  <c r="J39" i="25" s="1"/>
  <c r="I38" i="25"/>
  <c r="I37" i="25"/>
  <c r="I35" i="25"/>
  <c r="F47" i="25"/>
  <c r="E50" i="25"/>
  <c r="H36" i="25"/>
  <c r="H40" i="25" s="1"/>
  <c r="H44" i="25" s="1"/>
  <c r="H46" i="25" s="1"/>
  <c r="I36" i="25" l="1"/>
  <c r="H49" i="25"/>
  <c r="G47" i="25"/>
  <c r="F50" i="25"/>
  <c r="J38" i="25"/>
  <c r="K32" i="25"/>
  <c r="K39" i="25" s="1"/>
  <c r="J35" i="25"/>
  <c r="J37" i="25"/>
  <c r="I40" i="25"/>
  <c r="I44" i="25" s="1"/>
  <c r="I46" i="25" s="1"/>
  <c r="I49" i="25" s="1"/>
  <c r="H47" i="25" l="1"/>
  <c r="G50" i="25"/>
  <c r="K38" i="25"/>
  <c r="L32" i="25"/>
  <c r="K35" i="25"/>
  <c r="K37" i="25"/>
  <c r="J36" i="25"/>
  <c r="J40" i="25" s="1"/>
  <c r="J44" i="25" s="1"/>
  <c r="J46" i="25" s="1"/>
  <c r="J49" i="25" l="1"/>
  <c r="L38" i="25"/>
  <c r="M32" i="25"/>
  <c r="L37" i="25"/>
  <c r="L35" i="25"/>
  <c r="I47" i="25"/>
  <c r="H50" i="25"/>
  <c r="K36" i="25"/>
  <c r="K40" i="25" s="1"/>
  <c r="K44" i="25" s="1"/>
  <c r="K46" i="25" s="1"/>
  <c r="K49" i="25" s="1"/>
  <c r="L39" i="25"/>
  <c r="M38" i="25" l="1"/>
  <c r="M37" i="25"/>
  <c r="M35" i="25"/>
  <c r="M39" i="25"/>
  <c r="J47" i="25"/>
  <c r="I50" i="25"/>
  <c r="L36" i="25"/>
  <c r="L40" i="25" s="1"/>
  <c r="L44" i="25" s="1"/>
  <c r="L46" i="25" s="1"/>
  <c r="L49" i="25" s="1"/>
  <c r="M36" i="25" l="1"/>
  <c r="M40" i="25" s="1"/>
  <c r="M44" i="25" s="1"/>
  <c r="M46" i="25" s="1"/>
  <c r="K47" i="25"/>
  <c r="J50" i="25"/>
  <c r="M49" i="25" l="1"/>
  <c r="D53" i="25" s="1"/>
  <c r="D54" i="25"/>
  <c r="L47" i="25"/>
  <c r="K50" i="25"/>
  <c r="M47" i="25" l="1"/>
  <c r="L50" i="25"/>
  <c r="D55" i="25" l="1"/>
  <c r="M50" i="25"/>
  <c r="D56" i="25" s="1"/>
</calcChain>
</file>

<file path=xl/sharedStrings.xml><?xml version="1.0" encoding="utf-8"?>
<sst xmlns="http://schemas.openxmlformats.org/spreadsheetml/2006/main" count="1295" uniqueCount="565">
  <si>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</si>
  <si>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</si>
  <si>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</si>
  <si>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</si>
  <si>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</si>
  <si>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</si>
  <si>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</si>
  <si>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</si>
  <si>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</si>
  <si>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</si>
  <si>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</si>
  <si>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</si>
  <si>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</si>
  <si>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</si>
  <si>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</si>
  <si>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</si>
  <si>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</si>
  <si>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</si>
  <si>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</si>
  <si>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</si>
  <si>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</si>
  <si>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</si>
  <si>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</si>
  <si>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</si>
  <si>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</si>
  <si>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</si>
  <si>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</si>
  <si>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</si>
  <si>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</si>
  <si>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</si>
  <si>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</si>
  <si>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</si>
  <si>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</si>
  <si>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</si>
  <si>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</si>
  <si>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</si>
  <si>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</si>
  <si>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</si>
  <si>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</si>
  <si>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</si>
  <si>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</si>
  <si>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</si>
  <si>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</si>
  <si>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</si>
  <si>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</si>
  <si>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</si>
  <si>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</si>
  <si>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</si>
  <si>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</si>
  <si>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</si>
  <si>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</si>
  <si>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</si>
  <si>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</si>
  <si>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</si>
  <si>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</si>
  <si>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</si>
  <si>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</si>
  <si>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</si>
  <si>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</si>
  <si>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</si>
  <si>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</si>
  <si>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</si>
  <si>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</si>
  <si>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</si>
  <si>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</si>
  <si>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</si>
  <si>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</si>
  <si>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</si>
  <si>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</si>
  <si>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</si>
  <si>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</si>
  <si>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</si>
  <si>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</si>
  <si>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</si>
  <si>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</si>
  <si>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</si>
  <si>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</si>
  <si>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</si>
  <si>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</si>
  <si>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</si>
  <si>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</si>
  <si>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</si>
  <si>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</si>
  <si>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</si>
  <si>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</si>
  <si>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</si>
  <si>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</si>
  <si>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</si>
  <si>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</si>
  <si>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</si>
  <si>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</si>
  <si>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</si>
  <si>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</si>
  <si>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</si>
  <si>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</si>
  <si>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</si>
  <si>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</si>
  <si>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</si>
  <si>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</si>
  <si>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</si>
  <si>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</si>
  <si>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</si>
  <si>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</si>
  <si>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</si>
  <si>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</si>
  <si>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</si>
  <si>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</si>
  <si>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</si>
  <si>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</si>
  <si>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</si>
  <si>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</si>
  <si>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</si>
  <si>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</si>
  <si>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</si>
  <si>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</si>
  <si>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</si>
  <si>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</si>
  <si>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</si>
  <si>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</si>
  <si>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</si>
  <si>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</si>
  <si>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</si>
  <si>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</si>
  <si>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</si>
  <si>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</si>
  <si>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</si>
  <si>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</si>
  <si>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</si>
  <si>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</si>
  <si>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</si>
  <si>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</si>
  <si>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</si>
  <si>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</si>
  <si>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</si>
  <si>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</si>
  <si>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</si>
  <si>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</si>
  <si>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</si>
  <si>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</si>
  <si>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</si>
  <si>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</si>
  <si>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</si>
  <si>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</si>
  <si>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</si>
  <si>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</si>
  <si>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</si>
  <si>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</si>
  <si>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</si>
  <si>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</si>
  <si>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</si>
  <si>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</si>
  <si>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</si>
  <si>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</si>
  <si>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</si>
  <si>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</si>
  <si>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</si>
  <si>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</si>
  <si>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</si>
  <si>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</si>
  <si>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</si>
  <si>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</si>
  <si>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</si>
  <si>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</si>
  <si>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</si>
  <si>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</si>
  <si>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</si>
  <si>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</si>
  <si>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</si>
  <si>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</si>
  <si>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</si>
  <si>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</si>
  <si>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</si>
  <si>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</si>
  <si>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</si>
  <si>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</si>
  <si>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</si>
  <si>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</si>
  <si>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</si>
  <si>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</si>
  <si>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</si>
  <si>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</si>
  <si>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</si>
  <si>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</si>
  <si>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</si>
  <si>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</si>
  <si>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</si>
  <si>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</si>
  <si>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</si>
  <si>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</si>
  <si>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</si>
  <si>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</si>
  <si>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</si>
  <si>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</si>
  <si>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</si>
  <si>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</si>
  <si>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</si>
  <si>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</si>
  <si>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</si>
  <si>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</si>
  <si>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</si>
  <si>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</si>
  <si>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</si>
  <si>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</si>
  <si>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</si>
  <si>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</si>
  <si>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</si>
  <si>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</si>
  <si>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</si>
  <si>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</si>
  <si>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</si>
  <si>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</si>
  <si>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</si>
  <si>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</si>
  <si>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</si>
  <si>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</si>
  <si>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</si>
  <si>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</si>
  <si>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</si>
  <si>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</si>
  <si>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</si>
  <si>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</si>
  <si>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</si>
  <si>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</si>
  <si>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</si>
  <si>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</si>
  <si>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</si>
  <si>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</si>
  <si>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</si>
  <si>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</si>
  <si>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</si>
  <si>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</si>
  <si>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</si>
  <si>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</si>
  <si>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</si>
  <si>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</si>
  <si>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</si>
  <si>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</si>
  <si>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</si>
  <si>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</si>
  <si>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</si>
  <si>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</si>
  <si>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</si>
  <si>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</si>
  <si>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</si>
  <si>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</si>
  <si>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</si>
  <si>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</si>
  <si>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</si>
  <si>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</si>
  <si>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</si>
  <si>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</si>
  <si>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</si>
  <si>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</si>
  <si>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</si>
  <si>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</si>
  <si>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</si>
  <si>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</si>
  <si>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</si>
  <si>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</si>
  <si>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</si>
  <si>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</si>
  <si>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</si>
  <si>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</si>
  <si>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</si>
  <si>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</si>
  <si>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</si>
  <si>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</si>
  <si>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</si>
  <si>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</si>
  <si>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</si>
  <si>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</si>
  <si>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</si>
  <si>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</si>
  <si>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</si>
  <si>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</si>
  <si>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</si>
  <si>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</si>
  <si>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</si>
  <si>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</si>
  <si>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</si>
  <si>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</si>
  <si>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</si>
  <si>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</si>
  <si>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</si>
  <si>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</si>
  <si>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</si>
  <si>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</si>
  <si>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</si>
  <si>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</si>
  <si>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</si>
  <si>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</si>
  <si>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</si>
  <si>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</si>
  <si>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</si>
  <si>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</si>
  <si>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</si>
  <si>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</si>
  <si>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</si>
  <si>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</si>
  <si>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</si>
  <si>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</si>
  <si>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</si>
  <si>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</si>
  <si>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</si>
  <si>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</si>
  <si>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</si>
  <si>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</si>
  <si>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</si>
  <si>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</si>
  <si>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</si>
  <si>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</si>
  <si>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</si>
  <si>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</si>
  <si>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</si>
  <si>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</si>
  <si>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</si>
  <si>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</si>
  <si>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</si>
  <si>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</si>
  <si>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</si>
  <si>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</si>
  <si>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</si>
  <si>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</si>
  <si>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</si>
  <si>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</si>
  <si>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</si>
  <si>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</si>
  <si>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</si>
  <si>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</si>
  <si>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</si>
  <si>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</si>
  <si>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</si>
  <si>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</si>
  <si>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</si>
  <si>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</si>
  <si>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</si>
  <si>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</si>
  <si>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</si>
  <si>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</si>
  <si>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</si>
  <si>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</si>
  <si>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</si>
  <si>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</si>
  <si>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</si>
  <si>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</si>
  <si>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</si>
  <si>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</si>
  <si>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</si>
  <si>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</si>
  <si>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</si>
  <si>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</si>
  <si>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</si>
  <si>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</si>
  <si>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</si>
  <si>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</si>
  <si>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</si>
  <si>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</si>
  <si>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</si>
  <si>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</si>
  <si>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</si>
  <si>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</si>
  <si>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МУП "Белорецкие городские электрические сети"</t>
  </si>
  <si>
    <t xml:space="preserve">Республика Башкортостан </t>
  </si>
  <si>
    <t>Локальный сметный расчет</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</si>
  <si>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</si>
  <si>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</si>
  <si>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</si>
  <si>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 xml:space="preserve"> Снижение потерь электрической энергии </t>
  </si>
  <si>
    <t>Установка систем учета на границе балансовой принадлежности сетей АСКУЭ в ТП</t>
  </si>
  <si>
    <t xml:space="preserve">Развитие и модернизация учета электрической энергии </t>
  </si>
  <si>
    <t>Снижение потерь электрической энергии,  развитие и модернизация учета электроэнергии</t>
  </si>
  <si>
    <t>Техническое перевооружение</t>
  </si>
  <si>
    <t>бюджетного  финансирования нет</t>
  </si>
  <si>
    <t xml:space="preserve">Цели инвестиционной программы: оперативный контроль и анализ режимов потребления электроэнергии и мощности; оптимальное управление нагрузкой потребителей; получение и формирование данных на энергообъектах;  концентрацию и передачу информации на верхний уровень управления, формирование на ее основе данных для проведения коммерческих расчетов между поставщиками и потребителями электрической энергии;  получение отчетных документов за любой период благодаря наличию базы данных со всеми показаниями приборов учета.                                                                                                                                                                      </t>
  </si>
  <si>
    <t>не требуется</t>
  </si>
  <si>
    <t>местное значение</t>
  </si>
  <si>
    <t>нд</t>
  </si>
  <si>
    <t>Год 2017</t>
  </si>
  <si>
    <t>Год2018</t>
  </si>
  <si>
    <t>Ввод в эксплуатацию</t>
  </si>
  <si>
    <t xml:space="preserve"> по состоянию на 01.01.2016года (N-1)</t>
  </si>
  <si>
    <t>по состоянию на 01.01.2018года X</t>
  </si>
  <si>
    <t>План (факт) 2016 года (N-1)</t>
  </si>
  <si>
    <t>Год (N+2) 2019</t>
  </si>
  <si>
    <r>
      <t>другое</t>
    </r>
    <r>
      <rPr>
        <vertAlign val="superscript"/>
        <sz val="12"/>
        <color rgb="FF000000"/>
        <rFont val="Times New Roman"/>
        <family val="1"/>
        <charset val="204"/>
      </rPr>
      <t xml:space="preserve">3)        </t>
    </r>
    <r>
      <rPr>
        <b/>
        <vertAlign val="superscript"/>
        <sz val="12"/>
        <color rgb="FF000000"/>
        <rFont val="Times New Roman"/>
        <family val="1"/>
        <charset val="204"/>
      </rPr>
      <t>АСКУЭ</t>
    </r>
  </si>
  <si>
    <r>
      <t>Другое</t>
    </r>
    <r>
      <rPr>
        <vertAlign val="superscript"/>
        <sz val="12"/>
        <color rgb="FF000000"/>
        <rFont val="Times New Roman"/>
        <family val="1"/>
        <charset val="204"/>
      </rPr>
      <t>3)  АСКУЭ</t>
    </r>
  </si>
  <si>
    <t xml:space="preserve">Счетчик электрический Мелур 107.22 Z-IL-D, Мелур 307.32 RZ-2-D,  Мелур 307.22 RZ-2  </t>
  </si>
  <si>
    <t>АСКУЭ</t>
  </si>
  <si>
    <t>Счетчик электрический Мелур</t>
  </si>
  <si>
    <t>от «__» _____ 20___ г. №___</t>
  </si>
  <si>
    <t>Приложение № 2</t>
  </si>
  <si>
    <t>СОГЛАСОВАНО:</t>
  </si>
  <si>
    <t>УТВЕРЖДАЮ:</t>
  </si>
  <si>
    <t>Главный инженер ПО "ЮЭС" ГУП "РЭС" РБ</t>
  </si>
  <si>
    <t>Штырляев А.Г.</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</si>
  <si>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</si>
  <si>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</si>
  <si>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</si>
  <si>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</si>
  <si>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</si>
  <si>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</si>
  <si>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</si>
  <si>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</si>
  <si>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</si>
  <si>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</si>
  <si>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</si>
  <si>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</si>
  <si>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</si>
  <si>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</si>
  <si>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</si>
  <si>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</si>
  <si>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</si>
  <si>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</si>
  <si>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</si>
  <si>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чел.час.</t>
  </si>
  <si>
    <t>оборудования</t>
  </si>
  <si>
    <t>Нормативные затраты труда машинистов</t>
  </si>
  <si>
    <t>прочих затрат</t>
  </si>
  <si>
    <t>(0)</t>
  </si>
  <si>
    <t xml:space="preserve">  </t>
  </si>
  <si>
    <t>№ п/п</t>
  </si>
  <si>
    <t>Обоснование</t>
  </si>
  <si>
    <t>Наименование работ и затрат</t>
  </si>
  <si>
    <t>Единица измерения</t>
  </si>
  <si>
    <t>Индексы</t>
  </si>
  <si>
    <t>Сметная стоимость в текущем уровне цен, руб.</t>
  </si>
  <si>
    <t>на единицу</t>
  </si>
  <si>
    <t>коэффициенты</t>
  </si>
  <si>
    <t>всего с учетом коэффициентов</t>
  </si>
  <si>
    <t>всего</t>
  </si>
  <si>
    <t xml:space="preserve">Раздел 1. </t>
  </si>
  <si>
    <t>ТЕРм08-03-600-01</t>
  </si>
  <si>
    <t>Счетчики, устанавливаемые на готовом основании: однофазные</t>
  </si>
  <si>
    <t>1 шт.</t>
  </si>
  <si>
    <t>ОТ</t>
  </si>
  <si>
    <t>ЭМ</t>
  </si>
  <si>
    <t>в т.ч. ОТм</t>
  </si>
  <si>
    <t>М</t>
  </si>
  <si>
    <t>ЗТ</t>
  </si>
  <si>
    <t>чел.-ч</t>
  </si>
  <si>
    <t>ЗТм</t>
  </si>
  <si>
    <t>Итого по расценке</t>
  </si>
  <si>
    <t>ФОТ</t>
  </si>
  <si>
    <t>Приказ № 812/пр от 21.12.2020 Прил. п.49.3</t>
  </si>
  <si>
    <t>НР Электротехнические установки на других объектах</t>
  </si>
  <si>
    <t>%</t>
  </si>
  <si>
    <t>Приказ № 774/пр от 11.12.2020 Прил. п.49.3</t>
  </si>
  <si>
    <t>СП Электротехнические установки на других объектах</t>
  </si>
  <si>
    <t>Всего по позиции</t>
  </si>
  <si>
    <t>Прайс-лист</t>
  </si>
  <si>
    <t>шт.</t>
  </si>
  <si>
    <t>ТЕРм08-03-600-02</t>
  </si>
  <si>
    <t>Счетчики, устанавливаемые на готовом основании: трехфазные</t>
  </si>
  <si>
    <t>ТЕРм08-03-573-04</t>
  </si>
  <si>
    <t>Шкаф (пульт) управления навесной, высота, ширина и глубина: до 600х600х350 мм</t>
  </si>
  <si>
    <t>ТССЦ-503-4060</t>
  </si>
  <si>
    <t>Шкаф учета электроэнергии ШУЭ-3</t>
  </si>
  <si>
    <t>(Электротехнические установки на других объектах)</t>
  </si>
  <si>
    <t>ТЕРм08-03-575-01</t>
  </si>
  <si>
    <t>ТССЦ-509-6541</t>
  </si>
  <si>
    <t>Выключатели нагрузки: ВН-32 1Р 100А</t>
  </si>
  <si>
    <t>10 шт.</t>
  </si>
  <si>
    <t>ТССЦ-509-6553</t>
  </si>
  <si>
    <t>Выключатели нагрузки: ВН-32 3Р 100А</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</si>
  <si>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</si>
  <si>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</si>
  <si>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</si>
  <si>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</si>
  <si>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</si>
  <si>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</si>
  <si>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</si>
  <si>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</si>
  <si>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</si>
  <si>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</si>
  <si>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</si>
  <si>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</si>
  <si>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</si>
  <si>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</si>
  <si>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</si>
  <si>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</si>
  <si>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</si>
  <si>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ВСЕГО по смете</t>
  </si>
  <si>
    <t>Составил:</t>
  </si>
  <si>
    <t>[должность, подпись (инициалы, фамилия)]</t>
  </si>
  <si>
    <t>Проверил:</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</si>
  <si>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</si>
  <si>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</si>
  <si>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</si>
  <si>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</si>
  <si>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</si>
  <si>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</si>
  <si>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</si>
  <si>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</si>
  <si>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</si>
  <si>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</si>
  <si>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</si>
  <si>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</si>
  <si>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</si>
  <si>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</si>
  <si>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</si>
  <si>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</si>
  <si>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</si>
  <si>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</si>
  <si>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</si>
  <si>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</si>
  <si>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</si>
  <si>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</si>
  <si>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</si>
  <si>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</si>
  <si>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</si>
  <si>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</si>
  <si>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</si>
  <si>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</si>
  <si>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</si>
  <si>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</si>
  <si>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ГУП "РЭС" РБ</t>
  </si>
  <si>
    <t>Цели (указать укрупненные цели в соответствии с приложением)</t>
  </si>
  <si>
    <t>ГУП "Региональные Электрическте Сети" РБ</t>
  </si>
  <si>
    <t>Установка систем учета на границе балансовой принадлежности сетей с АСКУЭ в г.Белорецк 350 точек</t>
  </si>
  <si>
    <t xml:space="preserve">Снижение потерь электрической энергии </t>
  </si>
  <si>
    <r>
      <rPr>
        <b/>
        <sz val="12"/>
        <color theme="1"/>
        <rFont val="Times New Roman"/>
        <family val="1"/>
        <charset val="204"/>
      </rPr>
      <t xml:space="preserve">                                                                                </t>
    </r>
    <r>
      <rPr>
        <b/>
        <u/>
        <sz val="12"/>
        <color theme="1"/>
        <rFont val="Times New Roman"/>
        <family val="1"/>
        <charset val="204"/>
      </rPr>
      <t xml:space="preserve">  ГУП "РЭС" РБ</t>
    </r>
  </si>
  <si>
    <t>ПО "ЮЭС" ГУП "РЭС РБ</t>
  </si>
  <si>
    <t>Сметная стоимость проекта в ценах 2022 года с НДС, млн. руб.</t>
  </si>
  <si>
    <r>
      <t xml:space="preserve">Год раскрытия информации:   </t>
    </r>
    <r>
      <rPr>
        <b/>
        <u/>
        <sz val="12"/>
        <rFont val="Times New Roman"/>
        <family val="1"/>
        <charset val="204"/>
      </rPr>
      <t xml:space="preserve"> 2023 </t>
    </r>
    <r>
      <rPr>
        <b/>
        <sz val="12"/>
        <rFont val="Times New Roman"/>
        <family val="1"/>
        <charset val="204"/>
      </rPr>
      <t xml:space="preserve"> год</t>
    </r>
  </si>
  <si>
    <t xml:space="preserve">Установка систем учета на границе балансовой принадлежности сетей с АСКУЭ по зоне ЮЭС-500 точек </t>
  </si>
  <si>
    <t>9,81 млн.руб.</t>
  </si>
  <si>
    <t>Установка систем учета на границе балансовой принадлежности сетей с АСКУЭ по зоне ЮЭС-500 точек</t>
  </si>
  <si>
    <t>9,81 млн.руб</t>
  </si>
  <si>
    <t>2023 г</t>
  </si>
  <si>
    <t>Год раскрытия информации:    2023   год</t>
  </si>
  <si>
    <r>
      <t xml:space="preserve">Год раскрытия информации: </t>
    </r>
    <r>
      <rPr>
        <b/>
        <u/>
        <sz val="12"/>
        <rFont val="Times New Roman"/>
        <family val="1"/>
        <charset val="204"/>
      </rPr>
      <t>2023    год</t>
    </r>
  </si>
  <si>
    <t>2023</t>
  </si>
  <si>
    <t>Год раскрытия информации: 2023</t>
  </si>
  <si>
    <r>
      <t xml:space="preserve">Год раскрытия информации: </t>
    </r>
    <r>
      <rPr>
        <b/>
        <u/>
        <sz val="12"/>
        <rFont val="Times New Roman"/>
        <family val="1"/>
        <charset val="204"/>
      </rPr>
      <t xml:space="preserve"> 2023 год</t>
    </r>
  </si>
  <si>
    <r>
      <t xml:space="preserve">Год раскрытия информации: </t>
    </r>
    <r>
      <rPr>
        <b/>
        <u/>
        <sz val="12"/>
        <rFont val="Times New Roman"/>
        <family val="1"/>
        <charset val="204"/>
      </rPr>
      <t>2023  год</t>
    </r>
  </si>
  <si>
    <t>Закупка будет проводиться в 2023 г.</t>
  </si>
  <si>
    <t xml:space="preserve">Установка систем учета на границе балансовой принадлежности сетей с АСКУЭ по зоне ЮЭС -500 точек.  </t>
  </si>
  <si>
    <t xml:space="preserve"> Республика Башкортостан</t>
  </si>
  <si>
    <t>Начальник ПТО ПО "ЮЭС" ГУП "РЭС" РБ                                                                   Закиров С.З.</t>
  </si>
  <si>
    <t>Ведущий инженер ПТО ПО "ЮЭС" ГУП "РЭС" РБ                                                      Колочкова Л.Б.</t>
  </si>
  <si>
    <t>(02), ТЕР, 4 кв 2022 (СМР), Письмо Минстроя России от 27.11.2022г. №63135-ИФ/09 прил.2</t>
  </si>
  <si>
    <t>Прибор или аппарат (выключатель нагрузки)</t>
  </si>
  <si>
    <t>Счетчик электрической энергии трехфазный Милур 307.52-ZZ-3-D 23564,00/1,2/7,58</t>
  </si>
  <si>
    <t>Счетчик электрической энергии однофазный Милур 107.22-Z-3-D 16409,67/1,2/7,58</t>
  </si>
  <si>
    <t>Сметная стоимость в базисном уровне цен (в текущем уровне цен (гр. 8) для ресурсов, отсутствующих в ФРСН), руб.</t>
  </si>
  <si>
    <t>(1161,65)</t>
  </si>
  <si>
    <t>(24,16)</t>
  </si>
  <si>
    <t xml:space="preserve"> (наименование работ и затрат)</t>
  </si>
  <si>
    <t>Установка АСКУЭ 9,8 млн.</t>
  </si>
  <si>
    <t>Установка систем учета на границе балансовой принадлежности сетей с АСКУЭ по зоне ЮЭС - 500 точек</t>
  </si>
  <si>
    <t/>
  </si>
  <si>
    <t>Инвестиционная программа 2023 года</t>
  </si>
  <si>
    <t xml:space="preserve">Наименование зоны субъекта Российской Федерации </t>
  </si>
  <si>
    <t xml:space="preserve">Наименование субъекта Российской Федерации </t>
  </si>
  <si>
    <t>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</si>
  <si>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</si>
  <si>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</si>
  <si>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Приказы Минстроя России от 12.11.2014 № 703/пр, от 01.06.2016 № 375/пр, 376/пр, 377/пр, 378/пр, 379/пр, 380/пр, от 21.06.2016 № 433/пр, 434/пр, от 28.02.2017 № 579/пр, 580/пр, 581/пр, 582/пр, 583/пр, 584/пр, 585/пр, 586/пр, 587/пр, 588/пр</t>
  </si>
  <si>
    <t xml:space="preserve">Реквизиты приказа Минстроя России об утверждении дополнений и изменений к сметным нормативам </t>
  </si>
  <si>
    <t>ГРАНД-Смета, версия 2022.3</t>
  </si>
  <si>
    <t>"____" ________________ 2023 года</t>
  </si>
  <si>
    <t>Камалетдинов И.Ф.</t>
  </si>
  <si>
    <t xml:space="preserve">Директор ПО "ЮЭС" ГУП "РЭС" РБ </t>
  </si>
  <si>
    <t>Утверждено приказом № 421 от 4 августа 2020 г. Минстроя РФ в редакции приказа № 557 от 7 июля 2022 г.</t>
  </si>
  <si>
    <t>N_ЮЭС_1.2.3.1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</si>
</sst>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
    <numFmt numFmtId="171" formatCode="#,##0.000"/>
    <numFmt numFmtId="172" formatCode="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sz val="10"/>
      <color theme="1"/>
      <name val="Times New Roman"/>
      <family val="1"/>
      <charset val="204"/>
    </font>
    <font>
      <u/>
      <sz val="11"/>
      <color theme="10"/>
      <name val="Calibri"/>
      <family val="2"/>
      <charset val="204"/>
      <scheme val="minor"/>
    </font>
    <font>
      <b/>
      <vertAlign val="superscript"/>
      <sz val="12"/>
      <color rgb="FF000000"/>
      <name val="Times New Roman"/>
      <family val="1"/>
      <charset val="204"/>
    </font>
    <font>
      <b/>
      <u/>
      <sz val="14"/>
      <name val="Times New Roman"/>
      <family val="1"/>
      <charset val="204"/>
    </font>
    <font>
      <sz val="10"/>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11"/>
      <color rgb="FF000000"/>
      <name val="Calibri"/>
      <charset val="204"/>
    </font>
    <font>
      <sz val="8"/>
      <color rgb="FF000000"/>
      <name val="Arial"/>
      <charset val="204"/>
    </font>
    <font>
      <b/>
      <sz val="8"/>
      <color rgb="FF000000"/>
      <name val="Arial"/>
      <charset val="204"/>
    </font>
    <font>
      <sz val="8"/>
      <name val="Arial"/>
      <charset val="204"/>
    </font>
    <font>
      <i/>
      <sz val="8"/>
      <name val="Arial"/>
      <charset val="204"/>
    </font>
    <font>
      <b/>
      <sz val="9"/>
      <color rgb="FF000000"/>
      <name val="Arial"/>
      <charset val="204"/>
    </font>
    <font>
      <b/>
      <sz val="8"/>
      <name val="Arial"/>
      <charset val="204"/>
    </font>
    <font>
      <b/>
      <sz val="14"/>
      <name val="Arial"/>
      <charset val="204"/>
    </font>
    <font>
      <sz val="8"/>
      <color rgb="FFFFFFFF"/>
      <name val="Arial"/>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3" fillId="0" borderId="0" applyNumberFormat="0" applyFill="0" applyBorder="0" applyAlignment="0" applyProtection="0"/>
    <xf numFmtId="9" fontId="1" fillId="0" borderId="0" applyFont="0" applyFill="0" applyBorder="0" applyAlignment="0" applyProtection="0"/>
    <xf numFmtId="0" fontId="69" fillId="0" borderId="0"/>
    <xf numFmtId="0" fontId="70" fillId="0" borderId="0"/>
  </cellStyleXfs>
  <cellXfs count="42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6"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6"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9"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9"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41" fillId="0" borderId="0" xfId="2" applyFont="1"/>
    <xf numFmtId="0" fontId="41" fillId="0" borderId="0" xfId="2" applyFont="1" applyAlignment="1">
      <alignment horizontal="right"/>
    </xf>
    <xf numFmtId="0" fontId="41" fillId="0" borderId="2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19" xfId="2" applyFont="1" applyBorder="1" applyAlignment="1">
      <alignment vertical="center" wrapText="1"/>
    </xf>
    <xf numFmtId="0" fontId="43" fillId="0" borderId="20"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5" xfId="2" applyFont="1" applyBorder="1" applyAlignment="1">
      <alignment horizontal="justify"/>
    </xf>
    <xf numFmtId="0" fontId="46" fillId="0" borderId="1" xfId="0" applyFont="1" applyBorder="1" applyAlignment="1">
      <alignment vertical="top" wrapText="1"/>
    </xf>
    <xf numFmtId="1" fontId="7" fillId="0" borderId="1" xfId="49" applyNumberFormat="1" applyFont="1" applyBorder="1" applyAlignment="1">
      <alignment horizontal="center" vertical="center" wrapText="1"/>
    </xf>
    <xf numFmtId="0" fontId="43" fillId="0" borderId="23" xfId="2" applyFont="1" applyBorder="1" applyAlignment="1">
      <alignment horizontal="justify"/>
    </xf>
    <xf numFmtId="0" fontId="43" fillId="0" borderId="23" xfId="2" applyFont="1" applyBorder="1" applyAlignment="1">
      <alignment vertical="top" wrapText="1"/>
    </xf>
    <xf numFmtId="0" fontId="43" fillId="0" borderId="25" xfId="2" applyFont="1" applyBorder="1" applyAlignment="1">
      <alignment vertical="top" wrapText="1"/>
    </xf>
    <xf numFmtId="0" fontId="43" fillId="0" borderId="25" xfId="2" applyFont="1" applyBorder="1" applyAlignment="1">
      <alignment horizontal="justify" vertical="top" wrapText="1"/>
    </xf>
    <xf numFmtId="0" fontId="11" fillId="0" borderId="23" xfId="2" applyBorder="1" applyAlignment="1">
      <alignment horizontal="justify" vertical="top" wrapText="1"/>
    </xf>
    <xf numFmtId="0" fontId="43" fillId="0" borderId="23" xfId="2" applyFont="1" applyBorder="1" applyAlignment="1">
      <alignment horizontal="justify" vertical="top" wrapText="1"/>
    </xf>
    <xf numFmtId="0" fontId="43" fillId="0" borderId="24" xfId="2" applyFont="1" applyBorder="1" applyAlignment="1">
      <alignment vertical="top" wrapText="1"/>
    </xf>
    <xf numFmtId="0" fontId="11" fillId="0" borderId="24" xfId="2" applyBorder="1" applyAlignment="1">
      <alignment vertical="top" wrapText="1"/>
    </xf>
    <xf numFmtId="0" fontId="11" fillId="0" borderId="27" xfId="2" applyBorder="1" applyAlignment="1">
      <alignment vertical="top" wrapText="1"/>
    </xf>
    <xf numFmtId="0" fontId="11" fillId="0" borderId="25" xfId="2" applyBorder="1" applyAlignment="1">
      <alignment vertical="top" wrapText="1"/>
    </xf>
    <xf numFmtId="0" fontId="43" fillId="0" borderId="24" xfId="2" applyFont="1" applyBorder="1" applyAlignment="1">
      <alignment horizontal="left" vertical="center" wrapText="1"/>
    </xf>
    <xf numFmtId="0" fontId="11" fillId="0" borderId="25" xfId="2" applyBorder="1"/>
    <xf numFmtId="0" fontId="8" fillId="0" borderId="0" xfId="1" applyFont="1" applyAlignment="1">
      <alignment horizontal="center" vertical="center" wrapText="1"/>
    </xf>
    <xf numFmtId="0" fontId="5" fillId="0" borderId="0" xfId="1" applyFont="1" applyAlignment="1">
      <alignment horizontal="left" vertical="center" wrapText="1"/>
    </xf>
    <xf numFmtId="0" fontId="43" fillId="0" borderId="29" xfId="2" applyFont="1" applyBorder="1" applyAlignment="1">
      <alignment horizontal="justify" vertical="center"/>
    </xf>
    <xf numFmtId="4" fontId="7" fillId="0" borderId="1" xfId="1" applyNumberFormat="1" applyFont="1" applyBorder="1" applyAlignment="1">
      <alignment horizontal="left" vertical="center" wrapText="1"/>
    </xf>
    <xf numFmtId="0" fontId="41" fillId="0" borderId="23" xfId="2" applyFont="1" applyBorder="1" applyAlignment="1">
      <alignment horizontal="center" vertical="center" wrapText="1"/>
    </xf>
    <xf numFmtId="0" fontId="41" fillId="0" borderId="23" xfId="2" applyFont="1" applyBorder="1" applyAlignment="1">
      <alignment horizontal="center" vertical="center"/>
    </xf>
    <xf numFmtId="0" fontId="41" fillId="0" borderId="26" xfId="2" applyFont="1" applyBorder="1" applyAlignment="1">
      <alignment horizontal="center" vertical="center" wrapText="1"/>
    </xf>
    <xf numFmtId="0" fontId="41" fillId="0" borderId="28" xfId="2" applyFont="1" applyBorder="1" applyAlignment="1">
      <alignment horizontal="center" vertical="center" wrapText="1"/>
    </xf>
    <xf numFmtId="0" fontId="4" fillId="0" borderId="1" xfId="1" applyFont="1" applyBorder="1" applyAlignment="1">
      <alignment horizontal="center" wrapText="1"/>
    </xf>
    <xf numFmtId="0" fontId="4" fillId="0" borderId="1" xfId="1" applyFont="1" applyBorder="1" applyAlignment="1">
      <alignment horizontal="left" vertical="center" wrapText="1"/>
    </xf>
    <xf numFmtId="0" fontId="0" fillId="0" borderId="1" xfId="0" applyBorder="1" applyAlignment="1">
      <alignment horizontal="center" vertical="center" wrapText="1"/>
    </xf>
    <xf numFmtId="0" fontId="11" fillId="0" borderId="4" xfId="2" applyBorder="1" applyAlignment="1">
      <alignment horizontal="center" vertical="center" wrapText="1"/>
    </xf>
    <xf numFmtId="2" fontId="11" fillId="0" borderId="1" xfId="2" applyNumberFormat="1" applyBorder="1" applyAlignment="1">
      <alignment horizontal="center" vertical="center" wrapText="1"/>
    </xf>
    <xf numFmtId="2" fontId="43" fillId="0" borderId="1" xfId="2" applyNumberFormat="1" applyFont="1" applyBorder="1" applyAlignment="1">
      <alignment horizontal="center" vertical="center" wrapText="1"/>
    </xf>
    <xf numFmtId="169" fontId="11" fillId="0" borderId="1" xfId="0" applyNumberFormat="1" applyFont="1" applyBorder="1" applyAlignment="1">
      <alignment horizontal="center" vertical="center"/>
    </xf>
    <xf numFmtId="0" fontId="7" fillId="0" borderId="1" xfId="1" applyFont="1" applyBorder="1" applyAlignment="1">
      <alignment horizontal="left" vertical="center"/>
    </xf>
    <xf numFmtId="0" fontId="11" fillId="0" borderId="1" xfId="2" applyBorder="1" applyAlignment="1">
      <alignment vertical="center" wrapText="1"/>
    </xf>
    <xf numFmtId="0" fontId="62" fillId="0" borderId="0" xfId="0" applyFont="1" applyAlignment="1">
      <alignment vertical="center"/>
    </xf>
    <xf numFmtId="0" fontId="63" fillId="0" borderId="0" xfId="67"/>
    <xf numFmtId="168" fontId="11" fillId="0" borderId="1" xfId="2" applyNumberFormat="1" applyBorder="1" applyAlignment="1">
      <alignment horizontal="center" vertical="center" wrapText="1"/>
    </xf>
    <xf numFmtId="0" fontId="46" fillId="0" borderId="1" xfId="45" applyFont="1" applyBorder="1" applyAlignment="1">
      <alignment horizontal="left" wrapText="1"/>
    </xf>
    <xf numFmtId="0" fontId="36" fillId="0" borderId="1" xfId="49" applyFont="1" applyBorder="1" applyAlignment="1">
      <alignment horizontal="left" vertical="top" wrapText="1"/>
    </xf>
    <xf numFmtId="1" fontId="37" fillId="0" borderId="1" xfId="49" applyNumberFormat="1" applyFont="1" applyBorder="1" applyAlignment="1">
      <alignment horizontal="center" vertical="top"/>
    </xf>
    <xf numFmtId="49" fontId="7" fillId="0" borderId="1" xfId="49" applyNumberFormat="1" applyFont="1" applyBorder="1" applyAlignment="1">
      <alignment horizontal="center" vertical="top" wrapText="1"/>
    </xf>
    <xf numFmtId="1" fontId="7" fillId="0" borderId="1" xfId="49" applyNumberFormat="1" applyFont="1" applyBorder="1" applyAlignment="1">
      <alignment horizontal="center" vertical="top"/>
    </xf>
    <xf numFmtId="167" fontId="37" fillId="0" borderId="1" xfId="49" applyNumberFormat="1" applyFont="1" applyBorder="1" applyAlignment="1">
      <alignment horizontal="center" vertical="top"/>
    </xf>
    <xf numFmtId="0" fontId="5" fillId="0" borderId="1" xfId="1" applyFont="1" applyBorder="1" applyAlignment="1">
      <alignment horizontal="left" vertical="center" wrapText="1"/>
    </xf>
    <xf numFmtId="169" fontId="11" fillId="0" borderId="4" xfId="0" applyNumberFormat="1" applyFont="1" applyBorder="1" applyAlignment="1">
      <alignment horizontal="center" vertical="center"/>
    </xf>
    <xf numFmtId="169" fontId="11" fillId="0" borderId="0" xfId="0" applyNumberFormat="1" applyFont="1" applyAlignment="1">
      <alignment horizontal="center" vertical="center"/>
    </xf>
    <xf numFmtId="169" fontId="11" fillId="0" borderId="9" xfId="0" applyNumberFormat="1" applyFont="1" applyBorder="1" applyAlignment="1">
      <alignment horizontal="center" vertical="center"/>
    </xf>
    <xf numFmtId="0" fontId="65" fillId="0" borderId="0" xfId="2" applyFont="1" applyAlignment="1">
      <alignment horizontal="right"/>
    </xf>
    <xf numFmtId="0" fontId="5" fillId="0" borderId="0" xfId="1" applyFont="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57"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2" fillId="0" borderId="0" xfId="50" applyFont="1" applyAlignment="1">
      <alignment horizontal="center"/>
    </xf>
    <xf numFmtId="0" fontId="55" fillId="0" borderId="30" xfId="50" applyFont="1" applyBorder="1" applyAlignment="1">
      <alignment horizontal="center" vertical="center" wrapText="1"/>
    </xf>
    <xf numFmtId="0" fontId="55" fillId="0" borderId="30" xfId="50" applyFont="1" applyBorder="1" applyAlignment="1">
      <alignment horizontal="center" vertical="center"/>
    </xf>
    <xf numFmtId="0" fontId="66" fillId="0" borderId="0" xfId="50" applyFont="1"/>
    <xf numFmtId="0" fontId="54" fillId="0" borderId="0" xfId="50" applyFont="1"/>
    <xf numFmtId="0" fontId="53" fillId="0" borderId="30" xfId="50" applyFont="1" applyBorder="1" applyAlignment="1">
      <alignment vertical="center" wrapText="1"/>
    </xf>
    <xf numFmtId="171" fontId="53" fillId="0" borderId="30" xfId="50" applyNumberFormat="1" applyFont="1" applyBorder="1" applyAlignment="1">
      <alignment horizontal="center" vertical="center"/>
    </xf>
    <xf numFmtId="3" fontId="53" fillId="0" borderId="30" xfId="50" applyNumberFormat="1" applyFont="1" applyBorder="1" applyAlignment="1">
      <alignment horizontal="center" vertical="center"/>
    </xf>
    <xf numFmtId="9" fontId="53" fillId="0" borderId="30" xfId="50" applyNumberFormat="1" applyFont="1" applyBorder="1" applyAlignment="1">
      <alignment horizontal="center" vertical="center"/>
    </xf>
    <xf numFmtId="172" fontId="53" fillId="0" borderId="30" xfId="50" applyNumberFormat="1" applyFont="1" applyBorder="1" applyAlignment="1">
      <alignment horizontal="center" vertical="center"/>
    </xf>
    <xf numFmtId="9" fontId="0" fillId="0" borderId="0" xfId="68" applyFont="1" applyProtection="1"/>
    <xf numFmtId="0" fontId="53" fillId="0" borderId="0" xfId="50" applyFont="1" applyAlignment="1">
      <alignment vertical="center" wrapText="1"/>
    </xf>
    <xf numFmtId="172" fontId="53" fillId="0" borderId="0" xfId="50" applyNumberFormat="1" applyFont="1" applyAlignment="1">
      <alignment horizontal="center" vertical="center"/>
    </xf>
    <xf numFmtId="0" fontId="53" fillId="0" borderId="0" xfId="50" applyFont="1"/>
    <xf numFmtId="0" fontId="55" fillId="25" borderId="30" xfId="50" applyFont="1" applyFill="1" applyBorder="1" applyAlignment="1">
      <alignment horizontal="left" vertical="center" wrapText="1"/>
    </xf>
    <xf numFmtId="0" fontId="55" fillId="25" borderId="30" xfId="50" applyFont="1" applyFill="1" applyBorder="1" applyAlignment="1">
      <alignment horizontal="center" vertical="center"/>
    </xf>
    <xf numFmtId="168" fontId="53" fillId="0" borderId="30" xfId="50" applyNumberFormat="1" applyFont="1" applyBorder="1" applyAlignment="1">
      <alignment horizontal="center" vertical="center"/>
    </xf>
    <xf numFmtId="0" fontId="53" fillId="0" borderId="0" xfId="50" applyFont="1" applyAlignment="1">
      <alignment vertical="center"/>
    </xf>
    <xf numFmtId="0" fontId="55" fillId="25" borderId="34"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6" borderId="30" xfId="50" applyFont="1" applyFill="1" applyBorder="1" applyAlignment="1">
      <alignment horizontal="left" vertical="center"/>
    </xf>
    <xf numFmtId="0" fontId="53" fillId="26" borderId="30" xfId="50" applyFont="1" applyFill="1" applyBorder="1" applyAlignment="1">
      <alignment horizontal="center" vertical="center"/>
    </xf>
    <xf numFmtId="171" fontId="55" fillId="0" borderId="30" xfId="50" applyNumberFormat="1" applyFont="1" applyBorder="1" applyAlignment="1">
      <alignment horizontal="center" vertical="center"/>
    </xf>
    <xf numFmtId="171" fontId="55" fillId="26" borderId="30" xfId="50" applyNumberFormat="1" applyFont="1" applyFill="1" applyBorder="1" applyAlignment="1">
      <alignment horizontal="center" vertical="center"/>
    </xf>
    <xf numFmtId="0" fontId="67" fillId="0" borderId="0" xfId="50" applyFont="1"/>
    <xf numFmtId="0" fontId="2" fillId="0" borderId="0" xfId="50" applyFont="1"/>
    <xf numFmtId="0" fontId="2" fillId="26" borderId="0" xfId="50" applyFont="1" applyFill="1"/>
    <xf numFmtId="0" fontId="55" fillId="0" borderId="30" xfId="50" applyFont="1" applyBorder="1" applyAlignment="1">
      <alignment vertical="center" wrapText="1"/>
    </xf>
    <xf numFmtId="0" fontId="55" fillId="0" borderId="31" xfId="50" applyFont="1" applyBorder="1" applyAlignment="1">
      <alignment vertical="center" wrapText="1"/>
    </xf>
    <xf numFmtId="171" fontId="55" fillId="0" borderId="32" xfId="50" applyNumberFormat="1" applyFont="1" applyBorder="1" applyAlignment="1">
      <alignment horizontal="center" vertical="center"/>
    </xf>
    <xf numFmtId="0" fontId="38" fillId="0" borderId="0" xfId="50" applyFont="1"/>
    <xf numFmtId="0" fontId="53" fillId="0" borderId="30" xfId="50" applyFont="1" applyBorder="1" applyAlignment="1">
      <alignment horizontal="center" vertical="center"/>
    </xf>
    <xf numFmtId="0" fontId="1" fillId="0" borderId="0" xfId="50" applyAlignment="1">
      <alignment vertical="center"/>
    </xf>
    <xf numFmtId="171" fontId="53" fillId="26" borderId="30" xfId="50" applyNumberFormat="1" applyFont="1" applyFill="1" applyBorder="1" applyAlignment="1">
      <alignment horizontal="center" vertical="center"/>
    </xf>
    <xf numFmtId="171" fontId="54" fillId="0" borderId="30" xfId="50" applyNumberFormat="1" applyFont="1" applyBorder="1" applyAlignment="1">
      <alignment vertical="center"/>
    </xf>
    <xf numFmtId="171" fontId="1" fillId="0" borderId="30" xfId="50" applyNumberFormat="1" applyBorder="1" applyAlignment="1">
      <alignment vertical="center"/>
    </xf>
    <xf numFmtId="0" fontId="55" fillId="0" borderId="0" xfId="50" applyFont="1" applyAlignment="1">
      <alignment vertical="center" wrapText="1"/>
    </xf>
    <xf numFmtId="3" fontId="55" fillId="0" borderId="0" xfId="50" applyNumberFormat="1" applyFont="1" applyAlignment="1">
      <alignment horizontal="center" vertical="center"/>
    </xf>
    <xf numFmtId="0" fontId="55" fillId="25" borderId="30" xfId="50" applyFont="1" applyFill="1" applyBorder="1" applyAlignment="1">
      <alignment vertical="center" wrapText="1"/>
    </xf>
    <xf numFmtId="3" fontId="55" fillId="25" borderId="30" xfId="50" applyNumberFormat="1" applyFont="1" applyFill="1" applyBorder="1" applyAlignment="1">
      <alignment horizontal="center" vertical="center" wrapText="1"/>
    </xf>
    <xf numFmtId="0" fontId="55" fillId="0" borderId="0" xfId="50" applyFont="1" applyAlignment="1">
      <alignment horizontal="center" vertical="center"/>
    </xf>
    <xf numFmtId="0" fontId="56" fillId="0" borderId="0" xfId="50" applyFont="1" applyAlignment="1">
      <alignment vertical="center"/>
    </xf>
    <xf numFmtId="0" fontId="55" fillId="0" borderId="30" xfId="50" applyFont="1" applyBorder="1" applyAlignment="1">
      <alignment horizontal="left" vertical="center" wrapText="1"/>
    </xf>
    <xf numFmtId="0" fontId="38" fillId="0" borderId="0" xfId="50" applyFont="1" applyAlignment="1">
      <alignment vertical="center"/>
    </xf>
    <xf numFmtId="0" fontId="54" fillId="0" borderId="0" xfId="50" applyFont="1" applyAlignment="1">
      <alignment vertical="center"/>
    </xf>
    <xf numFmtId="0" fontId="38" fillId="0" borderId="0" xfId="50" applyFont="1" applyAlignment="1">
      <alignment wrapText="1"/>
    </xf>
    <xf numFmtId="49" fontId="54" fillId="0" borderId="0" xfId="50" applyNumberFormat="1" applyFont="1"/>
    <xf numFmtId="0" fontId="68" fillId="0" borderId="0" xfId="50" applyFont="1" applyAlignment="1">
      <alignment wrapText="1"/>
    </xf>
    <xf numFmtId="2" fontId="43" fillId="0" borderId="1" xfId="2" applyNumberFormat="1" applyFont="1" applyBorder="1" applyAlignment="1">
      <alignment horizontal="left" vertical="center" wrapText="1"/>
    </xf>
    <xf numFmtId="0" fontId="71" fillId="0" borderId="0" xfId="70" applyFont="1"/>
    <xf numFmtId="0" fontId="71" fillId="0" borderId="0" xfId="70" applyFont="1" applyAlignment="1">
      <alignment wrapText="1"/>
    </xf>
    <xf numFmtId="49" fontId="71" fillId="0" borderId="0" xfId="70" applyNumberFormat="1" applyFont="1"/>
    <xf numFmtId="0" fontId="70" fillId="0" borderId="0" xfId="70"/>
    <xf numFmtId="0" fontId="72" fillId="0" borderId="0" xfId="70" applyFont="1" applyAlignment="1">
      <alignment vertical="top" wrapText="1"/>
    </xf>
    <xf numFmtId="0" fontId="73" fillId="0" borderId="0" xfId="70" applyFont="1"/>
    <xf numFmtId="0" fontId="73" fillId="0" borderId="0" xfId="70" applyFont="1" applyAlignment="1">
      <alignment wrapText="1"/>
    </xf>
    <xf numFmtId="0" fontId="74" fillId="0" borderId="0" xfId="70" applyFont="1" applyAlignment="1">
      <alignment horizontal="center" vertical="center"/>
    </xf>
    <xf numFmtId="49" fontId="73" fillId="0" borderId="0" xfId="70" applyNumberFormat="1" applyFont="1"/>
    <xf numFmtId="0" fontId="73" fillId="0" borderId="0" xfId="70" applyFont="1" applyAlignment="1">
      <alignment horizontal="right" vertical="top"/>
    </xf>
    <xf numFmtId="0" fontId="73" fillId="0" borderId="0" xfId="70" applyFont="1" applyAlignment="1">
      <alignment horizontal="right"/>
    </xf>
    <xf numFmtId="0" fontId="71" fillId="0" borderId="35" xfId="70" applyFont="1" applyBorder="1"/>
    <xf numFmtId="49" fontId="71" fillId="0" borderId="35" xfId="70" applyNumberFormat="1" applyFont="1" applyBorder="1"/>
    <xf numFmtId="3" fontId="72" fillId="0" borderId="0" xfId="70" applyNumberFormat="1" applyFont="1" applyAlignment="1">
      <alignment horizontal="right" vertical="top"/>
    </xf>
    <xf numFmtId="2" fontId="72" fillId="0" borderId="0" xfId="70" applyNumberFormat="1" applyFont="1" applyAlignment="1">
      <alignment horizontal="center" vertical="top"/>
    </xf>
    <xf numFmtId="4" fontId="72" fillId="0" borderId="0" xfId="70" applyNumberFormat="1" applyFont="1" applyAlignment="1">
      <alignment horizontal="right" vertical="top"/>
    </xf>
    <xf numFmtId="0" fontId="72" fillId="0" borderId="0" xfId="70" applyFont="1" applyAlignment="1">
      <alignment horizontal="left" vertical="top" wrapText="1"/>
    </xf>
    <xf numFmtId="0" fontId="72" fillId="0" borderId="0" xfId="70" applyFont="1" applyAlignment="1">
      <alignment horizontal="right" vertical="top" wrapText="1"/>
    </xf>
    <xf numFmtId="0" fontId="72" fillId="0" borderId="0" xfId="70" applyFont="1" applyAlignment="1">
      <alignment wrapText="1"/>
    </xf>
    <xf numFmtId="4" fontId="72" fillId="0" borderId="33" xfId="70" applyNumberFormat="1" applyFont="1" applyBorder="1" applyAlignment="1">
      <alignment horizontal="right" vertical="top"/>
    </xf>
    <xf numFmtId="0" fontId="72" fillId="0" borderId="0" xfId="70" applyFont="1" applyAlignment="1">
      <alignment horizontal="center" vertical="top"/>
    </xf>
    <xf numFmtId="49" fontId="72" fillId="0" borderId="0" xfId="70" applyNumberFormat="1" applyFont="1" applyAlignment="1">
      <alignment horizontal="left" vertical="top" wrapText="1"/>
    </xf>
    <xf numFmtId="49" fontId="72" fillId="0" borderId="0" xfId="70" applyNumberFormat="1" applyFont="1" applyAlignment="1">
      <alignment horizontal="right" vertical="top" wrapText="1"/>
    </xf>
    <xf numFmtId="49" fontId="71" fillId="0" borderId="5" xfId="70" applyNumberFormat="1" applyFont="1" applyBorder="1"/>
    <xf numFmtId="4" fontId="71" fillId="0" borderId="33" xfId="70" applyNumberFormat="1" applyFont="1" applyBorder="1" applyAlignment="1">
      <alignment horizontal="right" vertical="top"/>
    </xf>
    <xf numFmtId="0" fontId="71" fillId="0" borderId="0" xfId="70" applyFont="1" applyAlignment="1">
      <alignment horizontal="center" vertical="top"/>
    </xf>
    <xf numFmtId="4" fontId="71" fillId="0" borderId="0" xfId="70" applyNumberFormat="1" applyFont="1" applyAlignment="1">
      <alignment horizontal="right" vertical="top"/>
    </xf>
    <xf numFmtId="49" fontId="71" fillId="0" borderId="0" xfId="70" applyNumberFormat="1" applyFont="1" applyAlignment="1">
      <alignment horizontal="right" vertical="top" wrapText="1"/>
    </xf>
    <xf numFmtId="2" fontId="71" fillId="0" borderId="0" xfId="70" applyNumberFormat="1" applyFont="1" applyAlignment="1">
      <alignment horizontal="center" vertical="top"/>
    </xf>
    <xf numFmtId="0" fontId="71" fillId="0" borderId="33" xfId="70" applyFont="1" applyBorder="1" applyAlignment="1">
      <alignment horizontal="right" vertical="top"/>
    </xf>
    <xf numFmtId="0" fontId="71" fillId="0" borderId="0" xfId="70" applyFont="1" applyAlignment="1">
      <alignment horizontal="right" vertical="top"/>
    </xf>
    <xf numFmtId="0" fontId="72" fillId="0" borderId="36" xfId="70" applyFont="1" applyBorder="1" applyAlignment="1">
      <alignment horizontal="right" vertical="top"/>
    </xf>
    <xf numFmtId="0" fontId="72" fillId="0" borderId="35" xfId="70" applyFont="1" applyBorder="1" applyAlignment="1">
      <alignment horizontal="center" vertical="top"/>
    </xf>
    <xf numFmtId="0" fontId="72" fillId="0" borderId="35" xfId="70" applyFont="1" applyBorder="1" applyAlignment="1">
      <alignment horizontal="right" vertical="top"/>
    </xf>
    <xf numFmtId="49" fontId="72" fillId="0" borderId="35" xfId="70" applyNumberFormat="1" applyFont="1" applyBorder="1" applyAlignment="1">
      <alignment horizontal="left" vertical="top" wrapText="1"/>
    </xf>
    <xf numFmtId="49" fontId="72" fillId="0" borderId="35" xfId="70" applyNumberFormat="1" applyFont="1" applyBorder="1" applyAlignment="1">
      <alignment horizontal="right" vertical="top" wrapText="1"/>
    </xf>
    <xf numFmtId="49" fontId="71" fillId="0" borderId="37" xfId="70" applyNumberFormat="1" applyFont="1" applyBorder="1"/>
    <xf numFmtId="0" fontId="71" fillId="0" borderId="0" xfId="70" applyFont="1" applyAlignment="1">
      <alignment vertical="top"/>
    </xf>
    <xf numFmtId="49" fontId="71" fillId="0" borderId="0" xfId="70" applyNumberFormat="1" applyFont="1" applyAlignment="1">
      <alignment vertical="top"/>
    </xf>
    <xf numFmtId="0" fontId="75" fillId="0" borderId="0" xfId="70" applyFont="1" applyAlignment="1">
      <alignment wrapText="1"/>
    </xf>
    <xf numFmtId="0" fontId="71" fillId="0" borderId="0" xfId="70" applyFont="1" applyAlignment="1">
      <alignment horizontal="center" vertical="top" wrapText="1"/>
    </xf>
    <xf numFmtId="0" fontId="72" fillId="0" borderId="0" xfId="70" applyFont="1" applyAlignment="1">
      <alignment horizontal="center" vertical="top" wrapText="1"/>
    </xf>
    <xf numFmtId="49" fontId="72" fillId="0" borderId="0" xfId="70" applyNumberFormat="1" applyFont="1" applyAlignment="1">
      <alignment horizontal="center" vertical="top" wrapText="1"/>
    </xf>
    <xf numFmtId="0" fontId="72" fillId="0" borderId="36" xfId="70" applyFont="1" applyBorder="1" applyAlignment="1">
      <alignment horizontal="right" vertical="top" wrapText="1"/>
    </xf>
    <xf numFmtId="0" fontId="71" fillId="0" borderId="35" xfId="70" applyFont="1" applyBorder="1" applyAlignment="1">
      <alignment horizontal="center" vertical="top" wrapText="1"/>
    </xf>
    <xf numFmtId="4" fontId="72" fillId="0" borderId="35" xfId="70" applyNumberFormat="1" applyFont="1" applyBorder="1" applyAlignment="1">
      <alignment horizontal="right" vertical="top" wrapText="1"/>
    </xf>
    <xf numFmtId="0" fontId="72" fillId="0" borderId="35" xfId="70" applyFont="1" applyBorder="1" applyAlignment="1">
      <alignment horizontal="center" vertical="top" wrapText="1"/>
    </xf>
    <xf numFmtId="0" fontId="72" fillId="0" borderId="35" xfId="70" applyFont="1" applyBorder="1" applyAlignment="1">
      <alignment horizontal="right" vertical="top" wrapText="1"/>
    </xf>
    <xf numFmtId="49" fontId="72" fillId="0" borderId="35" xfId="70" applyNumberFormat="1" applyFont="1" applyBorder="1" applyAlignment="1">
      <alignment horizontal="center" vertical="top" wrapText="1"/>
    </xf>
    <xf numFmtId="49" fontId="72" fillId="0" borderId="5" xfId="70" applyNumberFormat="1" applyFont="1" applyBorder="1" applyAlignment="1">
      <alignment horizontal="center" vertical="top" wrapText="1"/>
    </xf>
    <xf numFmtId="2" fontId="72" fillId="0" borderId="35" xfId="70" applyNumberFormat="1" applyFont="1" applyBorder="1" applyAlignment="1">
      <alignment horizontal="right" vertical="top" wrapText="1"/>
    </xf>
    <xf numFmtId="1" fontId="72" fillId="0" borderId="35" xfId="70" applyNumberFormat="1" applyFont="1" applyBorder="1" applyAlignment="1">
      <alignment horizontal="center" vertical="top" wrapText="1"/>
    </xf>
    <xf numFmtId="49" fontId="72" fillId="0" borderId="37" xfId="70" applyNumberFormat="1" applyFont="1" applyBorder="1" applyAlignment="1">
      <alignment horizontal="center" vertical="top" wrapText="1"/>
    </xf>
    <xf numFmtId="4" fontId="71" fillId="0" borderId="33" xfId="70" applyNumberFormat="1" applyFont="1" applyBorder="1" applyAlignment="1">
      <alignment horizontal="right" vertical="top" wrapText="1"/>
    </xf>
    <xf numFmtId="4" fontId="71" fillId="0" borderId="0" xfId="70" applyNumberFormat="1" applyFont="1" applyAlignment="1">
      <alignment horizontal="right" vertical="top" wrapText="1"/>
    </xf>
    <xf numFmtId="0" fontId="71" fillId="0" borderId="0" xfId="70" applyFont="1" applyAlignment="1">
      <alignment horizontal="right" vertical="top" wrapText="1"/>
    </xf>
    <xf numFmtId="1" fontId="71" fillId="0" borderId="0" xfId="70" applyNumberFormat="1" applyFont="1" applyAlignment="1">
      <alignment horizontal="center" vertical="top" wrapText="1"/>
    </xf>
    <xf numFmtId="49" fontId="71" fillId="0" borderId="0" xfId="70" applyNumberFormat="1" applyFont="1" applyAlignment="1">
      <alignment horizontal="center" vertical="top" wrapText="1"/>
    </xf>
    <xf numFmtId="49" fontId="71" fillId="0" borderId="5" xfId="70" applyNumberFormat="1" applyFont="1" applyBorder="1" applyAlignment="1">
      <alignment horizontal="right" vertical="top" wrapText="1"/>
    </xf>
    <xf numFmtId="0" fontId="71" fillId="0" borderId="36" xfId="70" applyFont="1" applyBorder="1" applyAlignment="1">
      <alignment horizontal="right" vertical="top" wrapText="1"/>
    </xf>
    <xf numFmtId="4" fontId="71" fillId="0" borderId="35" xfId="70" applyNumberFormat="1" applyFont="1" applyBorder="1" applyAlignment="1">
      <alignment horizontal="right" vertical="top" wrapText="1"/>
    </xf>
    <xf numFmtId="2" fontId="71" fillId="0" borderId="35" xfId="70" applyNumberFormat="1" applyFont="1" applyBorder="1" applyAlignment="1">
      <alignment horizontal="right" vertical="top" wrapText="1"/>
    </xf>
    <xf numFmtId="49" fontId="71" fillId="0" borderId="35" xfId="70" applyNumberFormat="1" applyFont="1" applyBorder="1" applyAlignment="1">
      <alignment horizontal="center" vertical="top" wrapText="1"/>
    </xf>
    <xf numFmtId="49" fontId="71" fillId="0" borderId="5" xfId="70" applyNumberFormat="1" applyFont="1" applyBorder="1" applyAlignment="1">
      <alignment horizontal="center" vertical="center" wrapText="1"/>
    </xf>
    <xf numFmtId="0" fontId="71" fillId="0" borderId="33" xfId="70" applyFont="1" applyBorder="1" applyAlignment="1">
      <alignment horizontal="right" vertical="top" wrapText="1"/>
    </xf>
    <xf numFmtId="2" fontId="71" fillId="0" borderId="0" xfId="70" applyNumberFormat="1" applyFont="1" applyAlignment="1">
      <alignment horizontal="center" vertical="top" wrapText="1"/>
    </xf>
    <xf numFmtId="2" fontId="71" fillId="0" borderId="0" xfId="70" applyNumberFormat="1" applyFont="1" applyAlignment="1">
      <alignment horizontal="right" vertical="top" wrapText="1"/>
    </xf>
    <xf numFmtId="170" fontId="71" fillId="0" borderId="0" xfId="70" applyNumberFormat="1" applyFont="1" applyAlignment="1">
      <alignment horizontal="center" vertical="top" wrapText="1"/>
    </xf>
    <xf numFmtId="2" fontId="71" fillId="0" borderId="33" xfId="70" applyNumberFormat="1" applyFont="1" applyBorder="1" applyAlignment="1">
      <alignment horizontal="right" vertical="top" wrapText="1"/>
    </xf>
    <xf numFmtId="0" fontId="71" fillId="0" borderId="41" xfId="70" applyFont="1" applyBorder="1" applyAlignment="1">
      <alignment horizontal="center" vertical="center"/>
    </xf>
    <xf numFmtId="49" fontId="71" fillId="0" borderId="41" xfId="70" applyNumberFormat="1" applyFont="1" applyBorder="1" applyAlignment="1">
      <alignment horizontal="center" vertical="center"/>
    </xf>
    <xf numFmtId="0" fontId="71" fillId="0" borderId="41" xfId="70" applyFont="1" applyBorder="1" applyAlignment="1">
      <alignment horizontal="center" vertical="center" wrapText="1"/>
    </xf>
    <xf numFmtId="49" fontId="71" fillId="0" borderId="0" xfId="70" applyNumberFormat="1" applyFont="1" applyAlignment="1">
      <alignment vertical="center"/>
    </xf>
    <xf numFmtId="0" fontId="73" fillId="0" borderId="0" xfId="70" applyFont="1" applyAlignment="1">
      <alignment horizontal="left"/>
    </xf>
    <xf numFmtId="49" fontId="71" fillId="0" borderId="19" xfId="70" applyNumberFormat="1" applyFont="1" applyBorder="1" applyAlignment="1">
      <alignment horizontal="right"/>
    </xf>
    <xf numFmtId="2" fontId="73" fillId="0" borderId="19" xfId="70" applyNumberFormat="1" applyFont="1" applyBorder="1"/>
    <xf numFmtId="0" fontId="76" fillId="0" borderId="0" xfId="70" applyFont="1"/>
    <xf numFmtId="49" fontId="71" fillId="0" borderId="39" xfId="70" applyNumberFormat="1" applyFont="1" applyBorder="1" applyAlignment="1">
      <alignment horizontal="right"/>
    </xf>
    <xf numFmtId="49" fontId="73" fillId="0" borderId="19" xfId="70" applyNumberFormat="1" applyFont="1" applyBorder="1" applyAlignment="1">
      <alignment horizontal="right"/>
    </xf>
    <xf numFmtId="49" fontId="71" fillId="0" borderId="0" xfId="70" applyNumberFormat="1" applyFont="1" applyAlignment="1">
      <alignment horizontal="right"/>
    </xf>
    <xf numFmtId="2" fontId="73" fillId="0" borderId="0" xfId="70" applyNumberFormat="1" applyFont="1"/>
    <xf numFmtId="0" fontId="74" fillId="0" borderId="0" xfId="70" applyFont="1"/>
    <xf numFmtId="0" fontId="73" fillId="0" borderId="0" xfId="70" applyFont="1" applyAlignment="1">
      <alignment vertical="center" wrapText="1"/>
    </xf>
    <xf numFmtId="49" fontId="76" fillId="0" borderId="0" xfId="70" applyNumberFormat="1" applyFont="1" applyAlignment="1">
      <alignment horizontal="left"/>
    </xf>
    <xf numFmtId="0" fontId="73" fillId="0" borderId="0" xfId="70" applyFont="1" applyAlignment="1">
      <alignment horizontal="center"/>
    </xf>
    <xf numFmtId="49" fontId="73" fillId="0" borderId="0" xfId="70" applyNumberFormat="1" applyFont="1" applyAlignment="1">
      <alignment horizontal="center"/>
    </xf>
    <xf numFmtId="49" fontId="73" fillId="0" borderId="19" xfId="70" applyNumberFormat="1" applyFont="1" applyBorder="1" applyAlignment="1">
      <alignment horizontal="center"/>
    </xf>
    <xf numFmtId="49" fontId="71" fillId="0" borderId="19" xfId="70" applyNumberFormat="1" applyFont="1" applyBorder="1"/>
    <xf numFmtId="49" fontId="73" fillId="0" borderId="19" xfId="70" applyNumberFormat="1" applyFont="1" applyBorder="1"/>
    <xf numFmtId="49" fontId="74" fillId="0" borderId="0" xfId="70" applyNumberFormat="1" applyFont="1"/>
    <xf numFmtId="49" fontId="74" fillId="0" borderId="0" xfId="70" applyNumberFormat="1" applyFont="1" applyAlignment="1">
      <alignment horizontal="center"/>
    </xf>
    <xf numFmtId="49" fontId="71" fillId="0" borderId="0" xfId="70" applyNumberFormat="1" applyFont="1" applyAlignment="1">
      <alignment horizontal="right" vertical="top"/>
    </xf>
    <xf numFmtId="49" fontId="73" fillId="0" borderId="0" xfId="70" applyNumberFormat="1" applyFont="1" applyAlignment="1">
      <alignment wrapText="1"/>
    </xf>
    <xf numFmtId="49" fontId="71" fillId="0" borderId="19" xfId="70" applyNumberFormat="1" applyFont="1" applyBorder="1" applyAlignment="1">
      <alignment horizontal="center"/>
    </xf>
    <xf numFmtId="49" fontId="77" fillId="0" borderId="0" xfId="70" applyNumberFormat="1" applyFont="1" applyAlignment="1">
      <alignment horizontal="center"/>
    </xf>
    <xf numFmtId="49" fontId="74" fillId="0" borderId="0" xfId="70" applyNumberFormat="1" applyFont="1" applyAlignment="1">
      <alignment horizontal="center" vertical="top"/>
    </xf>
    <xf numFmtId="49" fontId="73" fillId="0" borderId="0" xfId="70" applyNumberFormat="1" applyFont="1" applyAlignment="1">
      <alignment vertical="top"/>
    </xf>
    <xf numFmtId="49" fontId="73" fillId="0" borderId="0" xfId="70" applyNumberFormat="1" applyFont="1" applyAlignment="1">
      <alignment horizontal="left"/>
    </xf>
    <xf numFmtId="49" fontId="73" fillId="0" borderId="0" xfId="70" applyNumberFormat="1" applyFont="1" applyAlignment="1">
      <alignment horizontal="left" vertical="top"/>
    </xf>
    <xf numFmtId="49" fontId="73" fillId="0" borderId="0" xfId="70" applyNumberFormat="1" applyFont="1" applyAlignment="1">
      <alignment vertical="top" wrapText="1"/>
    </xf>
    <xf numFmtId="49" fontId="78" fillId="0" borderId="0" xfId="70" applyNumberFormat="1" applyFont="1" applyAlignment="1">
      <alignment vertical="top" wrapText="1"/>
    </xf>
    <xf numFmtId="49" fontId="76" fillId="0" borderId="0" xfId="70" applyNumberFormat="1" applyFont="1" applyAlignment="1">
      <alignment horizontal="center"/>
    </xf>
    <xf numFmtId="49" fontId="71" fillId="0" borderId="0" xfId="70" applyNumberFormat="1" applyFont="1" applyAlignment="1">
      <alignment wrapText="1"/>
    </xf>
    <xf numFmtId="0" fontId="71" fillId="0" borderId="19" xfId="70" applyFont="1" applyBorder="1"/>
    <xf numFmtId="49" fontId="72" fillId="0" borderId="0" xfId="70" applyNumberFormat="1" applyFont="1" applyAlignment="1">
      <alignment vertical="top"/>
    </xf>
    <xf numFmtId="49" fontId="73" fillId="0" borderId="0" xfId="70" applyNumberFormat="1" applyFont="1" applyAlignment="1">
      <alignment horizontal="right"/>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0" xfId="1" applyFont="1" applyAlignment="1">
      <alignment horizontal="center" vertical="center"/>
    </xf>
    <xf numFmtId="0" fontId="10"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0" fillId="0" borderId="0" xfId="0" applyAlignment="1">
      <alignment horizontal="center" vertical="center"/>
    </xf>
    <xf numFmtId="0" fontId="5" fillId="0" borderId="0" xfId="1" applyFont="1" applyAlignment="1">
      <alignment horizontal="center" vertical="center" wrapText="1"/>
    </xf>
    <xf numFmtId="0" fontId="8" fillId="0" borderId="0" xfId="1" applyFont="1" applyAlignment="1">
      <alignment horizontal="right" vertical="center"/>
    </xf>
    <xf numFmtId="49" fontId="53" fillId="0" borderId="0" xfId="50" applyNumberFormat="1" applyFont="1" applyAlignment="1">
      <alignment horizontal="left" vertical="center" wrapText="1"/>
    </xf>
    <xf numFmtId="0" fontId="53" fillId="0" borderId="0" xfId="50" applyFont="1" applyAlignment="1">
      <alignment horizontal="left" vertical="center" wrapText="1"/>
    </xf>
    <xf numFmtId="0" fontId="55" fillId="25" borderId="34" xfId="50" applyFont="1" applyFill="1" applyBorder="1" applyAlignment="1">
      <alignment horizontal="left" vertical="center" wrapText="1"/>
    </xf>
    <xf numFmtId="0" fontId="55" fillId="25" borderId="2"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5" borderId="2" xfId="50" applyFont="1" applyFill="1" applyBorder="1" applyAlignment="1">
      <alignment horizontal="center" vertical="center"/>
    </xf>
    <xf numFmtId="0" fontId="55" fillId="25" borderId="30" xfId="50" applyFont="1" applyFill="1" applyBorder="1" applyAlignment="1">
      <alignment horizontal="center" vertical="center"/>
    </xf>
    <xf numFmtId="0" fontId="7" fillId="0" borderId="0" xfId="1" applyFont="1" applyAlignment="1">
      <alignment vertical="center"/>
    </xf>
    <xf numFmtId="0" fontId="8" fillId="0" borderId="0" xfId="1" applyFont="1" applyAlignment="1">
      <alignment horizontal="left" vertical="center"/>
    </xf>
    <xf numFmtId="0" fontId="0" fillId="0" borderId="0" xfId="0" applyAlignment="1">
      <alignment horizontal="left" vertical="center"/>
    </xf>
    <xf numFmtId="0" fontId="8" fillId="0" borderId="0" xfId="1" applyFont="1" applyAlignment="1">
      <alignment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9"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0" fontId="43" fillId="0" borderId="0" xfId="2" applyFont="1" applyAlignment="1">
      <alignment horizontal="center" vertical="top" wrapText="1"/>
    </xf>
    <xf numFmtId="0" fontId="43" fillId="0" borderId="0" xfId="0" applyFont="1" applyAlignment="1">
      <alignment vertical="center"/>
    </xf>
    <xf numFmtId="0" fontId="5" fillId="0" borderId="0" xfId="1" applyFont="1" applyAlignment="1">
      <alignment vertical="center"/>
    </xf>
    <xf numFmtId="0" fontId="60" fillId="0" borderId="0" xfId="1" applyFont="1" applyAlignment="1">
      <alignment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8"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19"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9"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9"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9" xfId="49" applyFont="1" applyBorder="1" applyAlignment="1">
      <alignment horizontal="center" vertical="center"/>
    </xf>
    <xf numFmtId="0" fontId="40" fillId="0" borderId="2" xfId="49" applyFont="1" applyBorder="1" applyAlignment="1">
      <alignment horizontal="center" vertical="center"/>
    </xf>
    <xf numFmtId="0" fontId="39" fillId="0" borderId="19" xfId="49" applyFont="1" applyBorder="1" applyAlignment="1">
      <alignment horizontal="center"/>
    </xf>
    <xf numFmtId="0" fontId="40" fillId="0" borderId="6" xfId="49" applyFont="1" applyBorder="1" applyAlignment="1">
      <alignment horizontal="center" vertical="center" wrapText="1"/>
    </xf>
    <xf numFmtId="0" fontId="40" fillId="0" borderId="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1"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9" xfId="49" applyFont="1" applyBorder="1" applyAlignment="1">
      <alignment horizontal="center" vertical="center" wrapText="1"/>
    </xf>
    <xf numFmtId="0" fontId="43" fillId="0" borderId="2" xfId="49" applyFont="1" applyBorder="1" applyAlignment="1">
      <alignment horizontal="center" vertical="center" wrapText="1"/>
    </xf>
    <xf numFmtId="0" fontId="9" fillId="0" borderId="0" xfId="1" applyFont="1" applyAlignment="1">
      <alignment horizontal="center" vertical="center"/>
    </xf>
    <xf numFmtId="0" fontId="41" fillId="0" borderId="24" xfId="2" applyFont="1" applyBorder="1" applyAlignment="1">
      <alignment horizontal="center" vertical="top" wrapText="1"/>
    </xf>
    <xf numFmtId="0" fontId="41" fillId="0" borderId="27" xfId="2" applyFont="1" applyBorder="1" applyAlignment="1">
      <alignment horizontal="center" vertical="top" wrapText="1"/>
    </xf>
    <xf numFmtId="0" fontId="41" fillId="0" borderId="2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24" xfId="2" applyFont="1" applyBorder="1" applyAlignment="1">
      <alignment horizontal="center" vertical="center" wrapText="1"/>
    </xf>
    <xf numFmtId="0" fontId="41" fillId="0" borderId="27" xfId="2" applyFont="1" applyBorder="1" applyAlignment="1">
      <alignment horizontal="center" vertical="center" wrapText="1"/>
    </xf>
    <xf numFmtId="0" fontId="41" fillId="0" borderId="25" xfId="2" applyFont="1" applyBorder="1" applyAlignment="1">
      <alignment horizontal="center" vertical="center" wrapText="1"/>
    </xf>
    <xf numFmtId="49" fontId="72" fillId="0" borderId="0" xfId="70" applyNumberFormat="1" applyFont="1" applyAlignment="1">
      <alignment horizontal="center" vertical="top"/>
    </xf>
    <xf numFmtId="49" fontId="71" fillId="0" borderId="0" xfId="70" applyNumberFormat="1" applyFont="1" applyAlignment="1">
      <alignment horizontal="left" vertical="top"/>
    </xf>
    <xf numFmtId="49" fontId="71" fillId="0" borderId="0" xfId="70" applyNumberFormat="1" applyFont="1" applyAlignment="1">
      <alignment horizontal="right" vertical="top" wrapText="1"/>
    </xf>
    <xf numFmtId="49" fontId="71" fillId="0" borderId="0" xfId="70" applyNumberFormat="1" applyFont="1" applyAlignment="1">
      <alignment horizontal="left" vertical="top" wrapText="1"/>
    </xf>
    <xf numFmtId="49" fontId="73" fillId="0" borderId="0" xfId="70" applyNumberFormat="1" applyFont="1" applyAlignment="1">
      <alignment horizontal="center" wrapText="1"/>
    </xf>
    <xf numFmtId="49" fontId="74" fillId="0" borderId="35" xfId="70" applyNumberFormat="1" applyFont="1" applyBorder="1" applyAlignment="1">
      <alignment horizontal="center" vertical="top"/>
    </xf>
    <xf numFmtId="49" fontId="77" fillId="0" borderId="0" xfId="70" applyNumberFormat="1" applyFont="1" applyAlignment="1">
      <alignment horizontal="center"/>
    </xf>
    <xf numFmtId="49" fontId="73" fillId="0" borderId="19" xfId="70" applyNumberFormat="1" applyFont="1" applyBorder="1" applyAlignment="1">
      <alignment horizontal="left" wrapText="1"/>
    </xf>
    <xf numFmtId="0" fontId="73" fillId="0" borderId="39" xfId="70" applyFont="1" applyBorder="1" applyAlignment="1">
      <alignment horizontal="left" wrapText="1"/>
    </xf>
    <xf numFmtId="49" fontId="73" fillId="0" borderId="0" xfId="70" applyNumberFormat="1" applyFont="1" applyAlignment="1">
      <alignment horizontal="left" vertical="top" wrapText="1"/>
    </xf>
    <xf numFmtId="0" fontId="73" fillId="0" borderId="0" xfId="70" applyFont="1" applyAlignment="1">
      <alignment horizontal="left" vertical="top" wrapText="1"/>
    </xf>
    <xf numFmtId="49" fontId="73" fillId="0" borderId="0" xfId="70" applyNumberFormat="1" applyFont="1" applyAlignment="1">
      <alignment horizontal="left" vertical="top"/>
    </xf>
    <xf numFmtId="2" fontId="73" fillId="0" borderId="39" xfId="70" applyNumberFormat="1" applyFont="1" applyBorder="1" applyAlignment="1">
      <alignment horizontal="right"/>
    </xf>
    <xf numFmtId="0" fontId="73" fillId="0" borderId="39" xfId="70" applyFont="1" applyBorder="1" applyAlignment="1">
      <alignment horizontal="center"/>
    </xf>
    <xf numFmtId="49" fontId="71" fillId="0" borderId="41" xfId="70" applyNumberFormat="1" applyFont="1" applyBorder="1" applyAlignment="1">
      <alignment horizontal="center" vertical="center" wrapText="1"/>
    </xf>
    <xf numFmtId="0" fontId="71" fillId="0" borderId="41" xfId="70" applyFont="1" applyBorder="1" applyAlignment="1">
      <alignment horizontal="center" vertical="center" wrapText="1"/>
    </xf>
    <xf numFmtId="49" fontId="73" fillId="0" borderId="19" xfId="70" applyNumberFormat="1" applyFont="1" applyBorder="1" applyAlignment="1">
      <alignment horizontal="center" wrapText="1"/>
    </xf>
    <xf numFmtId="49" fontId="74" fillId="0" borderId="35" xfId="70" applyNumberFormat="1" applyFont="1" applyBorder="1" applyAlignment="1">
      <alignment horizontal="center"/>
    </xf>
    <xf numFmtId="49" fontId="71" fillId="0" borderId="35" xfId="70" applyNumberFormat="1" applyFont="1" applyBorder="1" applyAlignment="1">
      <alignment horizontal="left" vertical="top" wrapText="1"/>
    </xf>
    <xf numFmtId="0" fontId="71" fillId="0" borderId="41" xfId="70" applyFont="1" applyBorder="1" applyAlignment="1">
      <alignment horizontal="center" vertical="center"/>
    </xf>
    <xf numFmtId="49" fontId="75" fillId="0" borderId="40" xfId="70" applyNumberFormat="1" applyFont="1" applyBorder="1" applyAlignment="1">
      <alignment horizontal="left" vertical="center" wrapText="1"/>
    </xf>
    <xf numFmtId="49" fontId="75" fillId="0" borderId="39" xfId="70" applyNumberFormat="1" applyFont="1" applyBorder="1" applyAlignment="1">
      <alignment horizontal="left" vertical="center" wrapText="1"/>
    </xf>
    <xf numFmtId="49" fontId="75" fillId="0" borderId="38" xfId="70" applyNumberFormat="1" applyFont="1" applyBorder="1" applyAlignment="1">
      <alignment horizontal="left" vertical="center" wrapText="1"/>
    </xf>
    <xf numFmtId="49" fontId="72" fillId="0" borderId="35" xfId="70" applyNumberFormat="1" applyFont="1" applyBorder="1" applyAlignment="1">
      <alignment horizontal="left" vertical="top" wrapText="1"/>
    </xf>
    <xf numFmtId="49" fontId="71" fillId="0" borderId="33" xfId="70" applyNumberFormat="1" applyFont="1" applyBorder="1" applyAlignment="1">
      <alignment horizontal="left" vertical="top" wrapText="1"/>
    </xf>
    <xf numFmtId="0" fontId="74" fillId="0" borderId="35" xfId="70" applyFont="1" applyBorder="1" applyAlignment="1">
      <alignment horizontal="center" vertical="center"/>
    </xf>
    <xf numFmtId="49" fontId="72" fillId="0" borderId="0" xfId="70" applyNumberFormat="1" applyFont="1" applyAlignment="1">
      <alignment horizontal="left" vertical="top" wrapText="1"/>
    </xf>
    <xf numFmtId="0" fontId="73" fillId="0" borderId="19" xfId="70" applyFont="1" applyBorder="1" applyAlignment="1">
      <alignment horizontal="left" vertical="top"/>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9"/>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8" t="s">
        <v>67</v>
      </c>
    </row>
    <row r="2" spans="1:22" s="7" customFormat="1" ht="18.75" customHeight="1" x14ac:dyDescent="0.3">
      <c r="A2" s="13"/>
      <c r="C2" s="11" t="s">
        <v>10</v>
      </c>
    </row>
    <row r="3" spans="1:22" s="7" customFormat="1" ht="18.75" x14ac:dyDescent="0.3">
      <c r="A3" s="12"/>
      <c r="C3" s="11" t="s">
        <v>389</v>
      </c>
    </row>
    <row r="4" spans="1:22" s="7" customFormat="1" ht="18.75" x14ac:dyDescent="0.3">
      <c r="A4" s="12"/>
      <c r="H4" s="11"/>
    </row>
    <row r="5" spans="1:22" s="7" customFormat="1" ht="15.75" x14ac:dyDescent="0.25">
      <c r="A5" s="309" t="s">
        <v>523</v>
      </c>
      <c r="B5" s="309"/>
      <c r="C5" s="309"/>
      <c r="D5" s="87"/>
      <c r="E5" s="87"/>
      <c r="F5" s="87"/>
      <c r="G5" s="87"/>
      <c r="H5" s="87"/>
      <c r="I5" s="87"/>
      <c r="J5" s="87"/>
    </row>
    <row r="6" spans="1:22" s="7" customFormat="1" ht="18.75" x14ac:dyDescent="0.3">
      <c r="A6" s="12"/>
      <c r="H6" s="11"/>
    </row>
    <row r="7" spans="1:22" s="7" customFormat="1" ht="18.75" x14ac:dyDescent="0.2">
      <c r="A7" s="313" t="s">
        <v>9</v>
      </c>
      <c r="B7" s="313"/>
      <c r="C7" s="31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4" t="s">
        <v>515</v>
      </c>
      <c r="B9" s="314"/>
      <c r="C9" s="314"/>
      <c r="D9" s="6"/>
      <c r="E9" s="6"/>
      <c r="F9" s="6"/>
      <c r="G9" s="6"/>
      <c r="H9" s="6"/>
      <c r="I9" s="9"/>
      <c r="J9" s="9"/>
      <c r="K9" s="9"/>
      <c r="L9" s="9"/>
      <c r="M9" s="9"/>
      <c r="N9" s="9"/>
      <c r="O9" s="9"/>
      <c r="P9" s="9"/>
      <c r="Q9" s="9"/>
      <c r="R9" s="9"/>
      <c r="S9" s="9"/>
      <c r="T9" s="9"/>
      <c r="U9" s="9"/>
      <c r="V9" s="9"/>
    </row>
    <row r="10" spans="1:22" s="7" customFormat="1" ht="18.75" x14ac:dyDescent="0.2">
      <c r="A10" s="310" t="s">
        <v>8</v>
      </c>
      <c r="B10" s="310"/>
      <c r="C10" s="31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3" t="s">
        <v>564</v>
      </c>
      <c r="B12" s="312"/>
      <c r="C12" s="312"/>
      <c r="D12" s="6"/>
      <c r="E12" s="6"/>
      <c r="F12" s="6"/>
      <c r="G12" s="6"/>
      <c r="H12" s="6"/>
      <c r="I12" s="9"/>
      <c r="J12" s="9"/>
      <c r="K12" s="9"/>
      <c r="L12" s="9"/>
      <c r="M12" s="9"/>
      <c r="N12" s="9"/>
      <c r="O12" s="9"/>
      <c r="P12" s="9"/>
      <c r="Q12" s="9"/>
      <c r="R12" s="9"/>
      <c r="S12" s="9"/>
      <c r="T12" s="9"/>
      <c r="U12" s="9"/>
      <c r="V12" s="9"/>
    </row>
    <row r="13" spans="1:22" s="7" customFormat="1" ht="18" customHeight="1" x14ac:dyDescent="0.2">
      <c r="A13" s="310" t="s">
        <v>7</v>
      </c>
      <c r="B13" s="310"/>
      <c r="C13" s="310"/>
      <c r="D13" s="4"/>
      <c r="E13" s="4"/>
      <c r="F13" s="4"/>
      <c r="G13" s="4"/>
      <c r="H13" s="4"/>
      <c r="I13" s="9"/>
      <c r="J13" s="9"/>
      <c r="K13" s="9"/>
      <c r="L13" s="9"/>
      <c r="M13" s="9"/>
      <c r="N13" s="9"/>
      <c r="O13" s="9"/>
      <c r="P13" s="9"/>
      <c r="Q13" s="9"/>
      <c r="R13" s="9"/>
      <c r="S13" s="9"/>
      <c r="T13" s="9"/>
      <c r="U13" s="9"/>
      <c r="V13" s="9"/>
    </row>
    <row r="14" spans="1:22" s="7"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7" customHeight="1" x14ac:dyDescent="0.2">
      <c r="A15" s="312" t="s">
        <v>524</v>
      </c>
      <c r="B15" s="312"/>
      <c r="C15" s="312"/>
      <c r="D15" s="6"/>
      <c r="E15" s="6"/>
      <c r="F15" s="6"/>
      <c r="G15" s="6"/>
      <c r="H15" s="6"/>
      <c r="I15" s="6"/>
      <c r="J15" s="6"/>
      <c r="K15" s="6"/>
      <c r="L15" s="6"/>
      <c r="M15" s="6"/>
      <c r="N15" s="6"/>
      <c r="O15" s="6"/>
      <c r="P15" s="6"/>
      <c r="Q15" s="6"/>
      <c r="R15" s="6"/>
      <c r="S15" s="6"/>
      <c r="T15" s="6"/>
      <c r="U15" s="6"/>
      <c r="V15" s="6"/>
    </row>
    <row r="16" spans="1:22" s="2" customFormat="1" ht="15" customHeight="1" x14ac:dyDescent="0.2">
      <c r="A16" s="310" t="s">
        <v>6</v>
      </c>
      <c r="B16" s="310"/>
      <c r="C16" s="31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1" t="s">
        <v>348</v>
      </c>
      <c r="B18" s="312"/>
      <c r="C18" s="31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5</v>
      </c>
      <c r="B20" s="27" t="s">
        <v>66</v>
      </c>
      <c r="C20" s="26" t="s">
        <v>65</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9" t="s">
        <v>64</v>
      </c>
      <c r="B22" s="30" t="s">
        <v>223</v>
      </c>
      <c r="C22" s="29" t="s">
        <v>371</v>
      </c>
      <c r="D22" s="4"/>
      <c r="E22" s="4"/>
      <c r="F22" s="4"/>
      <c r="G22" s="4"/>
      <c r="H22" s="4"/>
      <c r="I22" s="3"/>
      <c r="J22" s="3"/>
      <c r="K22" s="3"/>
      <c r="L22" s="3"/>
      <c r="M22" s="3"/>
      <c r="N22" s="3"/>
      <c r="O22" s="3"/>
      <c r="P22" s="3"/>
      <c r="Q22" s="3"/>
      <c r="R22" s="3"/>
      <c r="S22" s="3"/>
    </row>
    <row r="23" spans="1:22" s="2" customFormat="1" ht="127.5" customHeight="1" x14ac:dyDescent="0.2">
      <c r="A23" s="19" t="s">
        <v>63</v>
      </c>
      <c r="B23" s="21" t="s">
        <v>516</v>
      </c>
      <c r="C23" s="29" t="s">
        <v>373</v>
      </c>
      <c r="D23" s="4"/>
      <c r="E23" s="4"/>
      <c r="F23" s="4"/>
      <c r="G23" s="4"/>
      <c r="H23" s="4"/>
      <c r="I23" s="3"/>
      <c r="J23" s="3"/>
      <c r="K23" s="3"/>
      <c r="L23" s="3"/>
      <c r="M23" s="3"/>
      <c r="N23" s="3"/>
      <c r="O23" s="3"/>
      <c r="P23" s="3"/>
      <c r="Q23" s="3"/>
      <c r="R23" s="3"/>
      <c r="S23" s="3"/>
    </row>
    <row r="24" spans="1:22" s="2" customFormat="1" ht="22.5" customHeight="1" x14ac:dyDescent="0.2">
      <c r="A24" s="306"/>
      <c r="B24" s="307"/>
      <c r="C24" s="308"/>
      <c r="D24" s="4"/>
      <c r="E24" s="4"/>
      <c r="F24" s="4"/>
      <c r="G24" s="4"/>
      <c r="H24" s="4"/>
      <c r="I24" s="3"/>
      <c r="J24" s="3"/>
      <c r="K24" s="3"/>
      <c r="L24" s="3"/>
      <c r="M24" s="3"/>
      <c r="N24" s="3"/>
      <c r="O24" s="3"/>
      <c r="P24" s="3"/>
      <c r="Q24" s="3"/>
      <c r="R24" s="3"/>
      <c r="S24" s="3"/>
    </row>
    <row r="25" spans="1:22" s="23" customFormat="1" ht="58.5" customHeight="1" x14ac:dyDescent="0.2">
      <c r="A25" s="19" t="s">
        <v>62</v>
      </c>
      <c r="B25" s="29" t="s">
        <v>312</v>
      </c>
      <c r="C25" s="20" t="s">
        <v>517</v>
      </c>
      <c r="D25" s="25"/>
      <c r="E25" s="25"/>
      <c r="F25" s="25"/>
      <c r="G25" s="25"/>
      <c r="H25" s="24"/>
      <c r="I25" s="24"/>
      <c r="J25" s="24"/>
      <c r="K25" s="24"/>
      <c r="L25" s="24"/>
      <c r="M25" s="24"/>
      <c r="N25" s="24"/>
      <c r="O25" s="24"/>
      <c r="P25" s="24"/>
      <c r="Q25" s="24"/>
      <c r="R25" s="24"/>
    </row>
    <row r="26" spans="1:22" s="23" customFormat="1" ht="42.75" customHeight="1" x14ac:dyDescent="0.2">
      <c r="A26" s="19" t="s">
        <v>61</v>
      </c>
      <c r="B26" s="29" t="s">
        <v>73</v>
      </c>
      <c r="C26" s="29" t="s">
        <v>362</v>
      </c>
      <c r="D26" s="25"/>
      <c r="E26" s="25"/>
      <c r="F26" s="25"/>
      <c r="G26" s="25"/>
      <c r="H26" s="24"/>
      <c r="I26" s="24"/>
      <c r="J26" s="24"/>
      <c r="K26" s="24"/>
      <c r="L26" s="24"/>
      <c r="M26" s="24"/>
      <c r="N26" s="24"/>
      <c r="O26" s="24"/>
      <c r="P26" s="24"/>
      <c r="Q26" s="24"/>
      <c r="R26" s="24"/>
    </row>
    <row r="27" spans="1:22" s="23" customFormat="1" ht="51.75" customHeight="1" x14ac:dyDescent="0.2">
      <c r="A27" s="19" t="s">
        <v>59</v>
      </c>
      <c r="B27" s="29" t="s">
        <v>72</v>
      </c>
      <c r="C27" s="29"/>
      <c r="D27" s="25"/>
      <c r="E27" s="25"/>
      <c r="F27" s="25"/>
      <c r="G27" s="25"/>
      <c r="H27" s="24"/>
      <c r="I27" s="24"/>
      <c r="J27" s="24"/>
      <c r="K27" s="24"/>
      <c r="L27" s="24"/>
      <c r="M27" s="24"/>
      <c r="N27" s="24"/>
      <c r="O27" s="24"/>
      <c r="P27" s="24"/>
      <c r="Q27" s="24"/>
      <c r="R27" s="24"/>
    </row>
    <row r="28" spans="1:22" s="23" customFormat="1" ht="42.75" customHeight="1" x14ac:dyDescent="0.2">
      <c r="A28" s="19" t="s">
        <v>58</v>
      </c>
      <c r="B28" s="29" t="s">
        <v>313</v>
      </c>
      <c r="C28" s="29" t="s">
        <v>374</v>
      </c>
      <c r="D28" s="25"/>
      <c r="E28" s="25"/>
      <c r="F28" s="25"/>
      <c r="G28" s="25"/>
      <c r="H28" s="24"/>
      <c r="I28" s="24"/>
      <c r="J28" s="24"/>
      <c r="K28" s="24"/>
      <c r="L28" s="24"/>
      <c r="M28" s="24"/>
      <c r="N28" s="24"/>
      <c r="O28" s="24"/>
      <c r="P28" s="24"/>
      <c r="Q28" s="24"/>
      <c r="R28" s="24"/>
    </row>
    <row r="29" spans="1:22" s="23" customFormat="1" ht="51.75" customHeight="1" x14ac:dyDescent="0.2">
      <c r="A29" s="19" t="s">
        <v>56</v>
      </c>
      <c r="B29" s="29" t="s">
        <v>314</v>
      </c>
      <c r="C29" s="29" t="s">
        <v>374</v>
      </c>
      <c r="D29" s="25"/>
      <c r="E29" s="25"/>
      <c r="F29" s="25"/>
      <c r="G29" s="25"/>
      <c r="H29" s="24"/>
      <c r="I29" s="24"/>
      <c r="J29" s="24"/>
      <c r="K29" s="24"/>
      <c r="L29" s="24"/>
      <c r="M29" s="24"/>
      <c r="N29" s="24"/>
      <c r="O29" s="24"/>
      <c r="P29" s="24"/>
      <c r="Q29" s="24"/>
      <c r="R29" s="24"/>
    </row>
    <row r="30" spans="1:22" s="23" customFormat="1" ht="51.75" customHeight="1" x14ac:dyDescent="0.2">
      <c r="A30" s="19" t="s">
        <v>54</v>
      </c>
      <c r="B30" s="29" t="s">
        <v>315</v>
      </c>
      <c r="C30" s="29" t="s">
        <v>374</v>
      </c>
      <c r="D30" s="25"/>
      <c r="E30" s="25"/>
      <c r="F30" s="25"/>
      <c r="G30" s="25"/>
      <c r="H30" s="24"/>
      <c r="I30" s="24"/>
      <c r="J30" s="24"/>
      <c r="K30" s="24"/>
      <c r="L30" s="24"/>
      <c r="M30" s="24"/>
      <c r="N30" s="24"/>
      <c r="O30" s="24"/>
      <c r="P30" s="24"/>
      <c r="Q30" s="24"/>
      <c r="R30" s="24"/>
    </row>
    <row r="31" spans="1:22" s="23" customFormat="1" ht="51.75" customHeight="1" x14ac:dyDescent="0.2">
      <c r="A31" s="19" t="s">
        <v>71</v>
      </c>
      <c r="B31" s="29" t="s">
        <v>316</v>
      </c>
      <c r="C31" s="29" t="s">
        <v>374</v>
      </c>
      <c r="D31" s="25"/>
      <c r="E31" s="25"/>
      <c r="F31" s="25"/>
      <c r="G31" s="25"/>
      <c r="H31" s="24"/>
      <c r="I31" s="24"/>
      <c r="J31" s="24"/>
      <c r="K31" s="24"/>
      <c r="L31" s="24"/>
      <c r="M31" s="24"/>
      <c r="N31" s="24"/>
      <c r="O31" s="24"/>
      <c r="P31" s="24"/>
      <c r="Q31" s="24"/>
      <c r="R31" s="24"/>
    </row>
    <row r="32" spans="1:22" s="23" customFormat="1" ht="51.75" customHeight="1" x14ac:dyDescent="0.2">
      <c r="A32" s="19" t="s">
        <v>69</v>
      </c>
      <c r="B32" s="29" t="s">
        <v>317</v>
      </c>
      <c r="C32" s="29" t="s">
        <v>374</v>
      </c>
      <c r="D32" s="25"/>
      <c r="E32" s="25"/>
      <c r="F32" s="25"/>
      <c r="G32" s="25"/>
      <c r="H32" s="24"/>
      <c r="I32" s="24"/>
      <c r="J32" s="24"/>
      <c r="K32" s="24"/>
      <c r="L32" s="24"/>
      <c r="M32" s="24"/>
      <c r="N32" s="24"/>
      <c r="O32" s="24"/>
      <c r="P32" s="24"/>
      <c r="Q32" s="24"/>
      <c r="R32" s="24"/>
    </row>
    <row r="33" spans="1:18" s="23" customFormat="1" ht="101.25" customHeight="1" x14ac:dyDescent="0.2">
      <c r="A33" s="19" t="s">
        <v>68</v>
      </c>
      <c r="B33" s="29" t="s">
        <v>318</v>
      </c>
      <c r="C33" s="29" t="s">
        <v>375</v>
      </c>
      <c r="D33" s="25"/>
      <c r="E33" s="25"/>
      <c r="F33" s="25"/>
      <c r="G33" s="25"/>
      <c r="H33" s="24"/>
      <c r="I33" s="24"/>
      <c r="J33" s="24"/>
      <c r="K33" s="24"/>
      <c r="L33" s="24"/>
      <c r="M33" s="24"/>
      <c r="N33" s="24"/>
      <c r="O33" s="24"/>
      <c r="P33" s="24"/>
      <c r="Q33" s="24"/>
      <c r="R33" s="24"/>
    </row>
    <row r="34" spans="1:18" ht="111" customHeight="1" x14ac:dyDescent="0.25">
      <c r="A34" s="19" t="s">
        <v>331</v>
      </c>
      <c r="B34" s="29" t="s">
        <v>319</v>
      </c>
      <c r="C34" s="29"/>
    </row>
    <row r="35" spans="1:18" ht="58.5" customHeight="1" x14ac:dyDescent="0.25">
      <c r="A35" s="19" t="s">
        <v>322</v>
      </c>
      <c r="B35" s="29" t="s">
        <v>70</v>
      </c>
      <c r="C35" s="29" t="s">
        <v>374</v>
      </c>
    </row>
    <row r="36" spans="1:18" ht="51.75" customHeight="1" x14ac:dyDescent="0.25">
      <c r="A36" s="19" t="s">
        <v>332</v>
      </c>
      <c r="B36" s="29" t="s">
        <v>320</v>
      </c>
      <c r="C36" s="29" t="s">
        <v>374</v>
      </c>
    </row>
    <row r="37" spans="1:18" ht="43.5" customHeight="1" x14ac:dyDescent="0.25">
      <c r="A37" s="19" t="s">
        <v>323</v>
      </c>
      <c r="B37" s="29" t="s">
        <v>321</v>
      </c>
      <c r="C37" s="29" t="s">
        <v>374</v>
      </c>
    </row>
    <row r="38" spans="1:18" ht="43.5" customHeight="1" x14ac:dyDescent="0.25">
      <c r="A38" s="19" t="s">
        <v>333</v>
      </c>
      <c r="B38" s="29" t="s">
        <v>194</v>
      </c>
      <c r="C38" s="29" t="s">
        <v>374</v>
      </c>
    </row>
    <row r="39" spans="1:18" ht="23.25" customHeight="1" x14ac:dyDescent="0.25">
      <c r="A39" s="306"/>
      <c r="B39" s="307"/>
      <c r="C39" s="308"/>
    </row>
    <row r="40" spans="1:18" ht="63" x14ac:dyDescent="0.25">
      <c r="A40" s="19" t="s">
        <v>324</v>
      </c>
      <c r="B40" s="29" t="s">
        <v>358</v>
      </c>
      <c r="C40" s="120" t="s">
        <v>386</v>
      </c>
    </row>
    <row r="41" spans="1:18" ht="105.75" customHeight="1" x14ac:dyDescent="0.25">
      <c r="A41" s="19" t="s">
        <v>334</v>
      </c>
      <c r="B41" s="29" t="s">
        <v>343</v>
      </c>
      <c r="C41" s="126" t="s">
        <v>376</v>
      </c>
    </row>
    <row r="42" spans="1:18" ht="83.25" customHeight="1" x14ac:dyDescent="0.25">
      <c r="A42" s="19" t="s">
        <v>325</v>
      </c>
      <c r="B42" s="29" t="s">
        <v>355</v>
      </c>
      <c r="C42" s="126" t="s">
        <v>376</v>
      </c>
    </row>
    <row r="43" spans="1:18" ht="186" customHeight="1" x14ac:dyDescent="0.25">
      <c r="A43" s="19" t="s">
        <v>336</v>
      </c>
      <c r="B43" s="29" t="s">
        <v>337</v>
      </c>
      <c r="C43" s="126" t="s">
        <v>376</v>
      </c>
    </row>
    <row r="44" spans="1:18" ht="111" customHeight="1" x14ac:dyDescent="0.25">
      <c r="A44" s="19" t="s">
        <v>326</v>
      </c>
      <c r="B44" s="29" t="s">
        <v>349</v>
      </c>
      <c r="C44" s="126" t="s">
        <v>376</v>
      </c>
    </row>
    <row r="45" spans="1:18" ht="120" customHeight="1" x14ac:dyDescent="0.25">
      <c r="A45" s="19" t="s">
        <v>344</v>
      </c>
      <c r="B45" s="29" t="s">
        <v>350</v>
      </c>
      <c r="C45" s="126" t="s">
        <v>376</v>
      </c>
    </row>
    <row r="46" spans="1:18" ht="101.25" customHeight="1" x14ac:dyDescent="0.25">
      <c r="A46" s="19" t="s">
        <v>327</v>
      </c>
      <c r="B46" s="29" t="s">
        <v>351</v>
      </c>
      <c r="C46" s="126" t="s">
        <v>376</v>
      </c>
    </row>
    <row r="47" spans="1:18" ht="18.75" customHeight="1" x14ac:dyDescent="0.25">
      <c r="A47" s="306"/>
      <c r="B47" s="307"/>
      <c r="C47" s="308"/>
    </row>
    <row r="48" spans="1:18" ht="75.75" customHeight="1" x14ac:dyDescent="0.25">
      <c r="A48" s="19" t="s">
        <v>345</v>
      </c>
      <c r="B48" s="29" t="s">
        <v>356</v>
      </c>
      <c r="C48" s="91" t="s">
        <v>525</v>
      </c>
    </row>
    <row r="49" spans="1:3" ht="71.25" customHeight="1" x14ac:dyDescent="0.25">
      <c r="A49" s="19" t="s">
        <v>328</v>
      </c>
      <c r="B49" s="29" t="s">
        <v>357</v>
      </c>
      <c r="C49" s="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136"/>
  <sheetViews>
    <sheetView workbookViewId="0"/>
  </sheetViews>
  <sheetFormatPr defaultColWidth="9.140625" defaultRowHeight="11.25" customHeight="1" x14ac:dyDescent="0.2"/>
  <cols>
    <col min="1" max="1" width="9.140625" style="202" customWidth="1"/>
    <col min="2" max="2" width="20.140625" style="200" customWidth="1"/>
    <col min="3" max="3" width="13.42578125" style="200" customWidth="1"/>
    <col min="4" max="4" width="12.85546875" style="200" customWidth="1"/>
    <col min="5" max="5" width="13.28515625" style="200" customWidth="1"/>
    <col min="6" max="6" width="8.5703125" style="200" customWidth="1"/>
    <col min="7" max="7" width="7.85546875" style="200" customWidth="1"/>
    <col min="8" max="8" width="8.42578125" style="200" customWidth="1"/>
    <col min="9" max="9" width="11.140625" style="200" customWidth="1"/>
    <col min="10" max="10" width="12.42578125" style="200" customWidth="1"/>
    <col min="11" max="11" width="8.5703125" style="200" customWidth="1"/>
    <col min="12" max="12" width="11.140625" style="200" customWidth="1"/>
    <col min="13" max="13" width="7.42578125" style="200" customWidth="1"/>
    <col min="14" max="14" width="13.42578125" style="200" customWidth="1"/>
    <col min="15" max="15" width="14.5703125" style="200" hidden="1" customWidth="1"/>
    <col min="16" max="16" width="78.28515625" style="200" hidden="1" customWidth="1"/>
    <col min="17" max="17" width="73.7109375" style="200" hidden="1" customWidth="1"/>
    <col min="18" max="21" width="9.140625" style="200"/>
    <col min="22" max="22" width="55.5703125" style="201" hidden="1" customWidth="1"/>
    <col min="23" max="23" width="53" style="201" hidden="1" customWidth="1"/>
    <col min="24" max="29" width="80.42578125" style="201" hidden="1" customWidth="1"/>
    <col min="30" max="33" width="157.85546875" style="201" hidden="1" customWidth="1"/>
    <col min="34" max="38" width="39.5703125" style="201" hidden="1" customWidth="1"/>
    <col min="39" max="39" width="128.5703125" style="201" hidden="1" customWidth="1"/>
    <col min="40" max="42" width="96.5703125" style="201" hidden="1" customWidth="1"/>
    <col min="43" max="16384" width="9.140625" style="200"/>
  </cols>
  <sheetData>
    <row r="1" spans="1:28" s="203" customFormat="1" ht="15" x14ac:dyDescent="0.25">
      <c r="N1" s="210" t="s">
        <v>390</v>
      </c>
    </row>
    <row r="2" spans="1:28" s="203" customFormat="1" ht="11.25" customHeight="1" x14ac:dyDescent="0.25">
      <c r="A2" s="208"/>
      <c r="B2" s="208"/>
      <c r="C2" s="208"/>
      <c r="D2" s="208"/>
      <c r="E2" s="208"/>
      <c r="F2" s="208"/>
      <c r="G2" s="208"/>
      <c r="H2" s="208"/>
      <c r="I2" s="208"/>
      <c r="J2" s="208"/>
      <c r="K2" s="208"/>
      <c r="L2" s="208"/>
      <c r="M2" s="208"/>
      <c r="N2" s="305" t="s">
        <v>563</v>
      </c>
    </row>
    <row r="3" spans="1:28" s="203" customFormat="1" ht="6.75" customHeight="1" x14ac:dyDescent="0.25">
      <c r="A3" s="208"/>
      <c r="B3" s="205"/>
      <c r="C3" s="205"/>
      <c r="D3" s="205"/>
      <c r="E3" s="205"/>
      <c r="F3" s="205"/>
      <c r="G3" s="205"/>
      <c r="H3" s="205"/>
      <c r="I3" s="205"/>
      <c r="J3" s="205"/>
      <c r="K3" s="205"/>
      <c r="L3" s="205"/>
      <c r="M3" s="205"/>
      <c r="N3" s="210"/>
    </row>
    <row r="4" spans="1:28" s="203" customFormat="1" ht="11.25" customHeight="1" x14ac:dyDescent="0.25">
      <c r="A4" s="399" t="s">
        <v>391</v>
      </c>
      <c r="B4" s="399"/>
      <c r="C4" s="399"/>
      <c r="D4" s="304"/>
      <c r="E4" s="208"/>
      <c r="F4" s="208"/>
      <c r="G4" s="208"/>
      <c r="H4" s="208"/>
      <c r="I4" s="208"/>
      <c r="J4" s="202"/>
      <c r="K4" s="399" t="s">
        <v>392</v>
      </c>
      <c r="L4" s="399"/>
      <c r="M4" s="399"/>
      <c r="N4" s="399"/>
    </row>
    <row r="5" spans="1:28" s="203" customFormat="1" ht="11.25" customHeight="1" x14ac:dyDescent="0.25">
      <c r="A5" s="400" t="s">
        <v>393</v>
      </c>
      <c r="B5" s="400"/>
      <c r="C5" s="400"/>
      <c r="D5" s="400"/>
      <c r="E5" s="302"/>
      <c r="F5" s="208"/>
      <c r="G5" s="208"/>
      <c r="H5" s="208"/>
      <c r="I5" s="208"/>
      <c r="J5" s="401" t="s">
        <v>562</v>
      </c>
      <c r="K5" s="401"/>
      <c r="L5" s="401"/>
      <c r="M5" s="401"/>
      <c r="N5" s="401"/>
    </row>
    <row r="6" spans="1:28" s="203" customFormat="1" ht="29.25" customHeight="1" x14ac:dyDescent="0.25">
      <c r="A6" s="402" t="s">
        <v>394</v>
      </c>
      <c r="B6" s="402"/>
      <c r="C6" s="402"/>
      <c r="D6" s="402"/>
      <c r="E6" s="208"/>
      <c r="F6" s="208"/>
      <c r="G6" s="208"/>
      <c r="H6" s="208"/>
      <c r="I6" s="208"/>
      <c r="J6" s="401" t="s">
        <v>561</v>
      </c>
      <c r="K6" s="401"/>
      <c r="L6" s="401"/>
      <c r="M6" s="401"/>
      <c r="N6" s="401"/>
      <c r="V6" s="201" t="s">
        <v>550</v>
      </c>
      <c r="W6" s="201" t="s">
        <v>550</v>
      </c>
    </row>
    <row r="7" spans="1:28" s="203" customFormat="1" ht="11.25" customHeight="1" x14ac:dyDescent="0.25">
      <c r="A7" s="287"/>
      <c r="B7" s="303"/>
      <c r="C7" s="274"/>
      <c r="D7" s="302"/>
      <c r="E7" s="208"/>
      <c r="F7" s="208"/>
      <c r="G7" s="208"/>
      <c r="H7" s="208"/>
      <c r="I7" s="208"/>
      <c r="J7" s="287"/>
      <c r="K7" s="287"/>
      <c r="L7" s="287"/>
      <c r="M7" s="287"/>
      <c r="N7" s="274"/>
    </row>
    <row r="8" spans="1:28" s="203" customFormat="1" ht="11.25" customHeight="1" x14ac:dyDescent="0.25">
      <c r="A8" s="202" t="s">
        <v>560</v>
      </c>
      <c r="B8" s="296"/>
      <c r="C8" s="296"/>
      <c r="D8" s="296"/>
      <c r="E8" s="208"/>
      <c r="F8" s="208"/>
      <c r="G8" s="208"/>
      <c r="H8" s="208"/>
      <c r="I8" s="208"/>
      <c r="J8" s="202"/>
      <c r="K8" s="202"/>
      <c r="L8" s="296"/>
      <c r="M8" s="296"/>
      <c r="N8" s="279" t="s">
        <v>560</v>
      </c>
    </row>
    <row r="9" spans="1:28" s="203" customFormat="1" ht="8.25" customHeight="1" x14ac:dyDescent="0.25">
      <c r="A9" s="208"/>
      <c r="B9" s="208"/>
      <c r="C9" s="208"/>
      <c r="D9" s="208"/>
      <c r="E9" s="208"/>
      <c r="F9" s="301"/>
      <c r="G9" s="208"/>
      <c r="H9" s="208"/>
      <c r="I9" s="208"/>
      <c r="J9" s="208"/>
      <c r="K9" s="208"/>
      <c r="L9" s="208"/>
      <c r="M9" s="208"/>
      <c r="N9" s="208"/>
    </row>
    <row r="10" spans="1:28" s="203" customFormat="1" ht="2.25" customHeight="1" x14ac:dyDescent="0.25">
      <c r="A10" s="298"/>
      <c r="B10" s="296"/>
      <c r="C10" s="208"/>
      <c r="D10" s="208"/>
      <c r="E10" s="208"/>
      <c r="F10" s="208"/>
      <c r="G10" s="208"/>
      <c r="H10" s="208"/>
      <c r="I10" s="208"/>
      <c r="J10" s="208"/>
      <c r="K10" s="208"/>
      <c r="L10" s="208"/>
      <c r="M10" s="208"/>
      <c r="N10" s="208"/>
    </row>
    <row r="11" spans="1:28" s="203" customFormat="1" ht="11.25" customHeight="1" x14ac:dyDescent="0.25">
      <c r="A11" s="298" t="s">
        <v>397</v>
      </c>
      <c r="B11" s="296"/>
      <c r="C11" s="208"/>
      <c r="E11" s="208"/>
      <c r="F11" s="208"/>
      <c r="G11" s="406" t="s">
        <v>559</v>
      </c>
      <c r="H11" s="406"/>
      <c r="I11" s="406"/>
      <c r="J11" s="406"/>
      <c r="K11" s="406"/>
      <c r="L11" s="406"/>
      <c r="M11" s="406"/>
      <c r="N11" s="406"/>
    </row>
    <row r="12" spans="1:28" s="203" customFormat="1" ht="33.75" customHeight="1" x14ac:dyDescent="0.25">
      <c r="A12" s="298" t="s">
        <v>395</v>
      </c>
      <c r="B12" s="296"/>
      <c r="C12" s="208"/>
      <c r="E12" s="292"/>
      <c r="F12" s="292"/>
      <c r="G12" s="407" t="s">
        <v>396</v>
      </c>
      <c r="H12" s="407"/>
      <c r="I12" s="407"/>
      <c r="J12" s="407"/>
      <c r="K12" s="407"/>
      <c r="L12" s="407"/>
      <c r="M12" s="407"/>
      <c r="N12" s="407"/>
      <c r="X12" s="206" t="s">
        <v>396</v>
      </c>
    </row>
    <row r="13" spans="1:28" s="203" customFormat="1" ht="33.75" customHeight="1" x14ac:dyDescent="0.25">
      <c r="A13" s="408" t="s">
        <v>558</v>
      </c>
      <c r="B13" s="408"/>
      <c r="C13" s="408"/>
      <c r="D13" s="408"/>
      <c r="E13" s="408"/>
      <c r="F13" s="408"/>
      <c r="G13" s="407" t="s">
        <v>557</v>
      </c>
      <c r="H13" s="407"/>
      <c r="I13" s="407"/>
      <c r="J13" s="407"/>
      <c r="K13" s="407"/>
      <c r="L13" s="407"/>
      <c r="M13" s="407"/>
      <c r="N13" s="407"/>
      <c r="P13" s="300" t="s">
        <v>558</v>
      </c>
      <c r="Q13" s="300" t="s">
        <v>557</v>
      </c>
      <c r="R13" s="299"/>
      <c r="S13" s="299"/>
      <c r="T13" s="299"/>
      <c r="U13" s="299"/>
      <c r="Y13" s="206" t="s">
        <v>557</v>
      </c>
    </row>
    <row r="14" spans="1:28" s="203" customFormat="1" ht="67.5" customHeight="1" x14ac:dyDescent="0.25">
      <c r="A14" s="409" t="s">
        <v>556</v>
      </c>
      <c r="B14" s="409"/>
      <c r="C14" s="409"/>
      <c r="D14" s="409"/>
      <c r="E14" s="409"/>
      <c r="F14" s="409"/>
      <c r="G14" s="407"/>
      <c r="H14" s="407"/>
      <c r="I14" s="407"/>
      <c r="J14" s="407"/>
      <c r="K14" s="407"/>
      <c r="L14" s="407"/>
      <c r="M14" s="407"/>
      <c r="N14" s="407"/>
      <c r="P14" s="300" t="s">
        <v>555</v>
      </c>
      <c r="Q14" s="300"/>
      <c r="R14" s="299"/>
      <c r="S14" s="299"/>
      <c r="T14" s="299"/>
      <c r="U14" s="299"/>
      <c r="Z14" s="206" t="s">
        <v>550</v>
      </c>
    </row>
    <row r="15" spans="1:28" s="203" customFormat="1" ht="33.75" customHeight="1" x14ac:dyDescent="0.25">
      <c r="A15" s="408" t="s">
        <v>554</v>
      </c>
      <c r="B15" s="408"/>
      <c r="C15" s="408"/>
      <c r="D15" s="408"/>
      <c r="E15" s="408"/>
      <c r="F15" s="408"/>
      <c r="G15" s="407"/>
      <c r="H15" s="407"/>
      <c r="I15" s="407"/>
      <c r="J15" s="407"/>
      <c r="K15" s="407"/>
      <c r="L15" s="407"/>
      <c r="M15" s="407"/>
      <c r="N15" s="407"/>
      <c r="P15" s="300" t="s">
        <v>554</v>
      </c>
      <c r="Q15" s="300"/>
      <c r="R15" s="299"/>
      <c r="S15" s="299"/>
      <c r="T15" s="299"/>
      <c r="U15" s="299"/>
      <c r="AA15" s="206" t="s">
        <v>550</v>
      </c>
    </row>
    <row r="16" spans="1:28" s="203" customFormat="1" ht="11.25" customHeight="1" x14ac:dyDescent="0.25">
      <c r="A16" s="410" t="s">
        <v>553</v>
      </c>
      <c r="B16" s="410"/>
      <c r="C16" s="410"/>
      <c r="D16" s="410"/>
      <c r="E16" s="410"/>
      <c r="F16" s="410"/>
      <c r="G16" s="407"/>
      <c r="H16" s="407"/>
      <c r="I16" s="407"/>
      <c r="J16" s="407"/>
      <c r="K16" s="407"/>
      <c r="L16" s="407"/>
      <c r="M16" s="407"/>
      <c r="N16" s="407"/>
      <c r="AB16" s="206" t="s">
        <v>550</v>
      </c>
    </row>
    <row r="17" spans="1:32" s="203" customFormat="1" ht="15" x14ac:dyDescent="0.25">
      <c r="A17" s="410" t="s">
        <v>552</v>
      </c>
      <c r="B17" s="410"/>
      <c r="C17" s="410"/>
      <c r="D17" s="410"/>
      <c r="E17" s="410"/>
      <c r="F17" s="410"/>
      <c r="G17" s="407"/>
      <c r="H17" s="407"/>
      <c r="I17" s="407"/>
      <c r="J17" s="407"/>
      <c r="K17" s="407"/>
      <c r="L17" s="407"/>
      <c r="M17" s="407"/>
      <c r="N17" s="407"/>
      <c r="AC17" s="206" t="s">
        <v>550</v>
      </c>
    </row>
    <row r="18" spans="1:32" s="203" customFormat="1" ht="3.75" customHeight="1" x14ac:dyDescent="0.25">
      <c r="A18" s="297"/>
      <c r="B18" s="208"/>
      <c r="C18" s="208"/>
      <c r="D18" s="208"/>
      <c r="E18" s="208"/>
      <c r="F18" s="296"/>
      <c r="G18" s="296"/>
      <c r="H18" s="296"/>
      <c r="I18" s="296"/>
      <c r="J18" s="296"/>
      <c r="K18" s="296"/>
      <c r="L18" s="296"/>
      <c r="M18" s="296"/>
      <c r="N18" s="296"/>
    </row>
    <row r="19" spans="1:32" s="203" customFormat="1" ht="15" x14ac:dyDescent="0.25">
      <c r="A19" s="403" t="s">
        <v>551</v>
      </c>
      <c r="B19" s="403"/>
      <c r="C19" s="403"/>
      <c r="D19" s="403"/>
      <c r="E19" s="403"/>
      <c r="F19" s="403"/>
      <c r="G19" s="403"/>
      <c r="H19" s="403"/>
      <c r="I19" s="403"/>
      <c r="J19" s="403"/>
      <c r="K19" s="403"/>
      <c r="L19" s="403"/>
      <c r="M19" s="403"/>
      <c r="N19" s="403"/>
      <c r="AD19" s="206" t="s">
        <v>550</v>
      </c>
    </row>
    <row r="20" spans="1:32" s="203" customFormat="1" ht="15" x14ac:dyDescent="0.25">
      <c r="A20" s="404" t="s">
        <v>398</v>
      </c>
      <c r="B20" s="404"/>
      <c r="C20" s="404"/>
      <c r="D20" s="404"/>
      <c r="E20" s="404"/>
      <c r="F20" s="404"/>
      <c r="G20" s="404"/>
      <c r="H20" s="404"/>
      <c r="I20" s="404"/>
      <c r="J20" s="404"/>
      <c r="K20" s="404"/>
      <c r="L20" s="404"/>
      <c r="M20" s="404"/>
      <c r="N20" s="404"/>
    </row>
    <row r="21" spans="1:32" s="203" customFormat="1" ht="5.25" customHeight="1" x14ac:dyDescent="0.25">
      <c r="A21" s="295"/>
      <c r="B21" s="295"/>
      <c r="C21" s="295"/>
      <c r="D21" s="295"/>
      <c r="E21" s="295"/>
      <c r="F21" s="295"/>
      <c r="G21" s="295"/>
      <c r="H21" s="295"/>
      <c r="I21" s="295"/>
      <c r="J21" s="295"/>
      <c r="K21" s="295"/>
      <c r="L21" s="295"/>
      <c r="M21" s="295"/>
      <c r="N21" s="295"/>
    </row>
    <row r="22" spans="1:32" s="203" customFormat="1" ht="15" x14ac:dyDescent="0.25">
      <c r="A22" s="403"/>
      <c r="B22" s="403"/>
      <c r="C22" s="403"/>
      <c r="D22" s="403"/>
      <c r="E22" s="403"/>
      <c r="F22" s="403"/>
      <c r="G22" s="403"/>
      <c r="H22" s="403"/>
      <c r="I22" s="403"/>
      <c r="J22" s="403"/>
      <c r="K22" s="403"/>
      <c r="L22" s="403"/>
      <c r="M22" s="403"/>
      <c r="N22" s="403"/>
      <c r="AE22" s="206" t="s">
        <v>550</v>
      </c>
    </row>
    <row r="23" spans="1:32" s="203" customFormat="1" ht="15" x14ac:dyDescent="0.25">
      <c r="A23" s="404" t="s">
        <v>399</v>
      </c>
      <c r="B23" s="404"/>
      <c r="C23" s="404"/>
      <c r="D23" s="404"/>
      <c r="E23" s="404"/>
      <c r="F23" s="404"/>
      <c r="G23" s="404"/>
      <c r="H23" s="404"/>
      <c r="I23" s="404"/>
      <c r="J23" s="404"/>
      <c r="K23" s="404"/>
      <c r="L23" s="404"/>
      <c r="M23" s="404"/>
      <c r="N23" s="404"/>
    </row>
    <row r="24" spans="1:32" s="203" customFormat="1" ht="21" customHeight="1" x14ac:dyDescent="0.25">
      <c r="A24" s="405" t="s">
        <v>400</v>
      </c>
      <c r="B24" s="405"/>
      <c r="C24" s="405"/>
      <c r="D24" s="405"/>
      <c r="E24" s="405"/>
      <c r="F24" s="405"/>
      <c r="G24" s="405"/>
      <c r="H24" s="405"/>
      <c r="I24" s="405"/>
      <c r="J24" s="405"/>
      <c r="K24" s="405"/>
      <c r="L24" s="405"/>
      <c r="M24" s="405"/>
      <c r="N24" s="405"/>
    </row>
    <row r="25" spans="1:32" s="203" customFormat="1" ht="3.75" customHeight="1" x14ac:dyDescent="0.25">
      <c r="A25" s="294"/>
      <c r="B25" s="294"/>
      <c r="C25" s="294"/>
      <c r="D25" s="294"/>
      <c r="E25" s="294"/>
      <c r="F25" s="294"/>
      <c r="G25" s="294"/>
      <c r="H25" s="294"/>
      <c r="I25" s="294"/>
      <c r="J25" s="294"/>
      <c r="K25" s="294"/>
      <c r="L25" s="294"/>
      <c r="M25" s="294"/>
      <c r="N25" s="294"/>
    </row>
    <row r="26" spans="1:32" s="203" customFormat="1" ht="15" x14ac:dyDescent="0.25">
      <c r="A26" s="415" t="s">
        <v>549</v>
      </c>
      <c r="B26" s="415"/>
      <c r="C26" s="415"/>
      <c r="D26" s="415"/>
      <c r="E26" s="415"/>
      <c r="F26" s="415"/>
      <c r="G26" s="415"/>
      <c r="H26" s="415"/>
      <c r="I26" s="415"/>
      <c r="J26" s="415"/>
      <c r="K26" s="415"/>
      <c r="L26" s="415"/>
      <c r="M26" s="415"/>
      <c r="N26" s="415"/>
      <c r="AF26" s="206" t="s">
        <v>548</v>
      </c>
    </row>
    <row r="27" spans="1:32" s="203" customFormat="1" ht="12" customHeight="1" x14ac:dyDescent="0.25">
      <c r="A27" s="404" t="s">
        <v>547</v>
      </c>
      <c r="B27" s="404"/>
      <c r="C27" s="404"/>
      <c r="D27" s="404"/>
      <c r="E27" s="404"/>
      <c r="F27" s="404"/>
      <c r="G27" s="404"/>
      <c r="H27" s="404"/>
      <c r="I27" s="404"/>
      <c r="J27" s="404"/>
      <c r="K27" s="404"/>
      <c r="L27" s="404"/>
      <c r="M27" s="404"/>
      <c r="N27" s="404"/>
    </row>
    <row r="28" spans="1:32" s="203" customFormat="1" ht="12" customHeight="1" x14ac:dyDescent="0.25">
      <c r="A28" s="208" t="s">
        <v>401</v>
      </c>
      <c r="B28" s="293" t="s">
        <v>402</v>
      </c>
      <c r="C28" s="202" t="s">
        <v>403</v>
      </c>
      <c r="D28" s="202"/>
      <c r="E28" s="202"/>
      <c r="F28" s="292"/>
      <c r="G28" s="292"/>
      <c r="H28" s="292"/>
      <c r="I28" s="292"/>
      <c r="J28" s="292"/>
      <c r="K28" s="292"/>
      <c r="L28" s="292"/>
      <c r="M28" s="292"/>
      <c r="N28" s="292"/>
    </row>
    <row r="29" spans="1:32" s="203" customFormat="1" ht="12" customHeight="1" x14ac:dyDescent="0.25">
      <c r="A29" s="208" t="s">
        <v>404</v>
      </c>
      <c r="B29" s="406"/>
      <c r="C29" s="406"/>
      <c r="D29" s="406"/>
      <c r="E29" s="406"/>
      <c r="F29" s="406"/>
      <c r="G29" s="292"/>
      <c r="H29" s="292"/>
      <c r="I29" s="292"/>
      <c r="J29" s="292"/>
      <c r="K29" s="292"/>
      <c r="L29" s="292"/>
      <c r="M29" s="292"/>
      <c r="N29" s="292"/>
    </row>
    <row r="30" spans="1:32" s="203" customFormat="1" ht="15" x14ac:dyDescent="0.25">
      <c r="A30" s="208"/>
      <c r="B30" s="416" t="s">
        <v>405</v>
      </c>
      <c r="C30" s="416"/>
      <c r="D30" s="416"/>
      <c r="E30" s="416"/>
      <c r="F30" s="416"/>
      <c r="G30" s="289"/>
      <c r="H30" s="289"/>
      <c r="I30" s="289"/>
      <c r="J30" s="289"/>
      <c r="K30" s="289"/>
      <c r="L30" s="289"/>
      <c r="M30" s="291"/>
      <c r="N30" s="289"/>
    </row>
    <row r="31" spans="1:32" s="203" customFormat="1" ht="5.25" customHeight="1" x14ac:dyDescent="0.25">
      <c r="A31" s="208"/>
      <c r="B31" s="208"/>
      <c r="C31" s="208"/>
      <c r="D31" s="290"/>
      <c r="E31" s="290"/>
      <c r="F31" s="290"/>
      <c r="G31" s="290"/>
      <c r="H31" s="290"/>
      <c r="I31" s="290"/>
      <c r="J31" s="290"/>
      <c r="K31" s="290"/>
      <c r="L31" s="290"/>
      <c r="M31" s="289"/>
      <c r="N31" s="289"/>
    </row>
    <row r="32" spans="1:32" s="203" customFormat="1" ht="12" customHeight="1" x14ac:dyDescent="0.25">
      <c r="A32" s="283" t="s">
        <v>406</v>
      </c>
      <c r="B32" s="208"/>
      <c r="C32" s="208"/>
      <c r="D32" s="288"/>
      <c r="E32" s="287"/>
      <c r="F32" s="286"/>
      <c r="G32" s="285"/>
      <c r="H32" s="285"/>
      <c r="I32" s="285"/>
      <c r="J32" s="285"/>
      <c r="K32" s="285"/>
      <c r="L32" s="285"/>
      <c r="M32" s="285"/>
      <c r="N32" s="285"/>
    </row>
    <row r="33" spans="1:35" s="203" customFormat="1" ht="7.5" customHeight="1" x14ac:dyDescent="0.25">
      <c r="A33" s="208"/>
      <c r="B33" s="205"/>
      <c r="C33" s="205"/>
      <c r="D33" s="284"/>
      <c r="E33" s="284"/>
      <c r="F33" s="284"/>
      <c r="G33" s="284"/>
      <c r="H33" s="284"/>
      <c r="I33" s="284"/>
      <c r="J33" s="284"/>
      <c r="K33" s="284"/>
      <c r="L33" s="284"/>
      <c r="M33" s="284"/>
      <c r="N33" s="284"/>
    </row>
    <row r="34" spans="1:35" s="203" customFormat="1" ht="12" customHeight="1" x14ac:dyDescent="0.25">
      <c r="A34" s="283" t="s">
        <v>407</v>
      </c>
      <c r="B34" s="205"/>
      <c r="C34" s="275">
        <v>9808.9599999999991</v>
      </c>
      <c r="D34" s="274" t="s">
        <v>545</v>
      </c>
      <c r="E34" s="273" t="s">
        <v>408</v>
      </c>
      <c r="G34" s="205"/>
      <c r="H34" s="205"/>
      <c r="I34" s="205"/>
      <c r="J34" s="205"/>
      <c r="K34" s="205"/>
      <c r="L34" s="282"/>
      <c r="M34" s="282"/>
      <c r="N34" s="205"/>
    </row>
    <row r="35" spans="1:35" s="203" customFormat="1" ht="11.25" customHeight="1" x14ac:dyDescent="0.25">
      <c r="A35" s="208"/>
      <c r="B35" s="281" t="s">
        <v>409</v>
      </c>
      <c r="C35" s="280"/>
      <c r="D35" s="279"/>
      <c r="E35" s="273"/>
      <c r="G35" s="205"/>
    </row>
    <row r="36" spans="1:35" s="203" customFormat="1" ht="12" customHeight="1" x14ac:dyDescent="0.25">
      <c r="A36" s="208"/>
      <c r="B36" s="276" t="s">
        <v>410</v>
      </c>
      <c r="C36" s="275">
        <v>0</v>
      </c>
      <c r="D36" s="274" t="s">
        <v>418</v>
      </c>
      <c r="E36" s="273" t="s">
        <v>408</v>
      </c>
      <c r="G36" s="205" t="s">
        <v>411</v>
      </c>
      <c r="I36" s="205"/>
      <c r="J36" s="205"/>
      <c r="K36" s="205"/>
      <c r="L36" s="275">
        <v>547.99</v>
      </c>
      <c r="M36" s="278" t="s">
        <v>546</v>
      </c>
      <c r="N36" s="273" t="s">
        <v>408</v>
      </c>
    </row>
    <row r="37" spans="1:35" s="203" customFormat="1" ht="12" customHeight="1" x14ac:dyDescent="0.25">
      <c r="A37" s="208"/>
      <c r="B37" s="276" t="s">
        <v>412</v>
      </c>
      <c r="C37" s="275">
        <v>9808.9599999999991</v>
      </c>
      <c r="D37" s="277" t="s">
        <v>545</v>
      </c>
      <c r="E37" s="273" t="s">
        <v>408</v>
      </c>
      <c r="G37" s="205" t="s">
        <v>413</v>
      </c>
      <c r="I37" s="205"/>
      <c r="J37" s="205"/>
      <c r="K37" s="205"/>
      <c r="L37" s="411">
        <v>1927</v>
      </c>
      <c r="M37" s="411"/>
      <c r="N37" s="273" t="s">
        <v>414</v>
      </c>
    </row>
    <row r="38" spans="1:35" s="203" customFormat="1" ht="12" customHeight="1" x14ac:dyDescent="0.25">
      <c r="A38" s="208"/>
      <c r="B38" s="276" t="s">
        <v>415</v>
      </c>
      <c r="C38" s="275">
        <v>0</v>
      </c>
      <c r="D38" s="277" t="s">
        <v>418</v>
      </c>
      <c r="E38" s="273" t="s">
        <v>408</v>
      </c>
      <c r="G38" s="205" t="s">
        <v>416</v>
      </c>
      <c r="I38" s="205"/>
      <c r="J38" s="205"/>
      <c r="K38" s="205"/>
      <c r="L38" s="411">
        <v>150</v>
      </c>
      <c r="M38" s="411"/>
      <c r="N38" s="273" t="s">
        <v>414</v>
      </c>
    </row>
    <row r="39" spans="1:35" s="203" customFormat="1" ht="12" customHeight="1" x14ac:dyDescent="0.25">
      <c r="A39" s="208"/>
      <c r="B39" s="276" t="s">
        <v>417</v>
      </c>
      <c r="C39" s="275">
        <v>0</v>
      </c>
      <c r="D39" s="274" t="s">
        <v>418</v>
      </c>
      <c r="E39" s="273" t="s">
        <v>408</v>
      </c>
      <c r="G39" s="205"/>
      <c r="H39" s="205"/>
      <c r="I39" s="205"/>
      <c r="J39" s="205"/>
      <c r="K39" s="205"/>
      <c r="L39" s="412" t="s">
        <v>419</v>
      </c>
      <c r="M39" s="412"/>
      <c r="N39" s="205"/>
    </row>
    <row r="40" spans="1:35" s="203" customFormat="1" ht="7.5" customHeight="1" x14ac:dyDescent="0.25">
      <c r="A40" s="272"/>
    </row>
    <row r="41" spans="1:35" s="203" customFormat="1" ht="23.25" customHeight="1" x14ac:dyDescent="0.25">
      <c r="A41" s="413" t="s">
        <v>420</v>
      </c>
      <c r="B41" s="414" t="s">
        <v>421</v>
      </c>
      <c r="C41" s="414" t="s">
        <v>422</v>
      </c>
      <c r="D41" s="414"/>
      <c r="E41" s="414"/>
      <c r="F41" s="414" t="s">
        <v>423</v>
      </c>
      <c r="G41" s="414" t="s">
        <v>23</v>
      </c>
      <c r="H41" s="414"/>
      <c r="I41" s="414"/>
      <c r="J41" s="414" t="s">
        <v>544</v>
      </c>
      <c r="K41" s="414"/>
      <c r="L41" s="414"/>
      <c r="M41" s="414" t="s">
        <v>424</v>
      </c>
      <c r="N41" s="414" t="s">
        <v>425</v>
      </c>
    </row>
    <row r="42" spans="1:35" s="203" customFormat="1" ht="28.5" customHeight="1" x14ac:dyDescent="0.25">
      <c r="A42" s="413"/>
      <c r="B42" s="414"/>
      <c r="C42" s="414"/>
      <c r="D42" s="414"/>
      <c r="E42" s="414"/>
      <c r="F42" s="414"/>
      <c r="G42" s="414"/>
      <c r="H42" s="414"/>
      <c r="I42" s="414"/>
      <c r="J42" s="414"/>
      <c r="K42" s="414"/>
      <c r="L42" s="414"/>
      <c r="M42" s="414"/>
      <c r="N42" s="414"/>
    </row>
    <row r="43" spans="1:35" s="203" customFormat="1" ht="45" x14ac:dyDescent="0.25">
      <c r="A43" s="413"/>
      <c r="B43" s="414"/>
      <c r="C43" s="414"/>
      <c r="D43" s="414"/>
      <c r="E43" s="414"/>
      <c r="F43" s="414"/>
      <c r="G43" s="271" t="s">
        <v>426</v>
      </c>
      <c r="H43" s="271" t="s">
        <v>427</v>
      </c>
      <c r="I43" s="271" t="s">
        <v>428</v>
      </c>
      <c r="J43" s="271" t="s">
        <v>426</v>
      </c>
      <c r="K43" s="271" t="s">
        <v>427</v>
      </c>
      <c r="L43" s="271" t="s">
        <v>429</v>
      </c>
      <c r="M43" s="414"/>
      <c r="N43" s="414"/>
    </row>
    <row r="44" spans="1:35" s="203" customFormat="1" ht="15" x14ac:dyDescent="0.25">
      <c r="A44" s="270">
        <v>1</v>
      </c>
      <c r="B44" s="269">
        <v>2</v>
      </c>
      <c r="C44" s="418">
        <v>3</v>
      </c>
      <c r="D44" s="418"/>
      <c r="E44" s="418"/>
      <c r="F44" s="269">
        <v>4</v>
      </c>
      <c r="G44" s="269">
        <v>5</v>
      </c>
      <c r="H44" s="269">
        <v>6</v>
      </c>
      <c r="I44" s="269">
        <v>7</v>
      </c>
      <c r="J44" s="269">
        <v>8</v>
      </c>
      <c r="K44" s="269">
        <v>9</v>
      </c>
      <c r="L44" s="269">
        <v>10</v>
      </c>
      <c r="M44" s="269">
        <v>11</v>
      </c>
      <c r="N44" s="269">
        <v>12</v>
      </c>
    </row>
    <row r="45" spans="1:35" s="203" customFormat="1" ht="15" x14ac:dyDescent="0.25">
      <c r="A45" s="419" t="s">
        <v>430</v>
      </c>
      <c r="B45" s="420"/>
      <c r="C45" s="420"/>
      <c r="D45" s="420"/>
      <c r="E45" s="420"/>
      <c r="F45" s="420"/>
      <c r="G45" s="420"/>
      <c r="H45" s="420"/>
      <c r="I45" s="420"/>
      <c r="J45" s="420"/>
      <c r="K45" s="420"/>
      <c r="L45" s="420"/>
      <c r="M45" s="420"/>
      <c r="N45" s="421"/>
      <c r="AG45" s="239" t="s">
        <v>430</v>
      </c>
    </row>
    <row r="46" spans="1:35" s="203" customFormat="1" ht="23.25" x14ac:dyDescent="0.25">
      <c r="A46" s="252" t="s">
        <v>64</v>
      </c>
      <c r="B46" s="234" t="s">
        <v>431</v>
      </c>
      <c r="C46" s="422" t="s">
        <v>432</v>
      </c>
      <c r="D46" s="422"/>
      <c r="E46" s="422"/>
      <c r="F46" s="248" t="s">
        <v>433</v>
      </c>
      <c r="G46" s="246"/>
      <c r="H46" s="246"/>
      <c r="I46" s="251">
        <v>400</v>
      </c>
      <c r="J46" s="247"/>
      <c r="K46" s="246"/>
      <c r="L46" s="247"/>
      <c r="M46" s="246"/>
      <c r="N46" s="243"/>
      <c r="AG46" s="239"/>
      <c r="AH46" s="218" t="s">
        <v>432</v>
      </c>
    </row>
    <row r="47" spans="1:35" s="203" customFormat="1" ht="15" x14ac:dyDescent="0.25">
      <c r="A47" s="263"/>
      <c r="B47" s="227" t="s">
        <v>64</v>
      </c>
      <c r="C47" s="402" t="s">
        <v>434</v>
      </c>
      <c r="D47" s="402"/>
      <c r="E47" s="402"/>
      <c r="F47" s="257"/>
      <c r="G47" s="240"/>
      <c r="H47" s="240"/>
      <c r="I47" s="240"/>
      <c r="J47" s="266">
        <v>3.51</v>
      </c>
      <c r="K47" s="240"/>
      <c r="L47" s="254">
        <v>1404</v>
      </c>
      <c r="M47" s="265">
        <v>22.68</v>
      </c>
      <c r="N47" s="253">
        <v>31842.720000000001</v>
      </c>
      <c r="AG47" s="239"/>
      <c r="AH47" s="218"/>
      <c r="AI47" s="201" t="s">
        <v>434</v>
      </c>
    </row>
    <row r="48" spans="1:35" s="203" customFormat="1" ht="15" x14ac:dyDescent="0.25">
      <c r="A48" s="263"/>
      <c r="B48" s="227" t="s">
        <v>63</v>
      </c>
      <c r="C48" s="402" t="s">
        <v>435</v>
      </c>
      <c r="D48" s="402"/>
      <c r="E48" s="402"/>
      <c r="F48" s="257"/>
      <c r="G48" s="240"/>
      <c r="H48" s="240"/>
      <c r="I48" s="240"/>
      <c r="J48" s="266">
        <v>2.15</v>
      </c>
      <c r="K48" s="240"/>
      <c r="L48" s="266">
        <v>860</v>
      </c>
      <c r="M48" s="240"/>
      <c r="N48" s="264"/>
      <c r="AG48" s="239"/>
      <c r="AH48" s="218"/>
      <c r="AI48" s="201" t="s">
        <v>435</v>
      </c>
    </row>
    <row r="49" spans="1:39" s="203" customFormat="1" ht="15" x14ac:dyDescent="0.25">
      <c r="A49" s="263"/>
      <c r="B49" s="227" t="s">
        <v>62</v>
      </c>
      <c r="C49" s="402" t="s">
        <v>436</v>
      </c>
      <c r="D49" s="402"/>
      <c r="E49" s="402"/>
      <c r="F49" s="257"/>
      <c r="G49" s="240"/>
      <c r="H49" s="240"/>
      <c r="I49" s="240"/>
      <c r="J49" s="266">
        <v>0.16</v>
      </c>
      <c r="K49" s="240"/>
      <c r="L49" s="266">
        <v>64</v>
      </c>
      <c r="M49" s="265">
        <v>22.68</v>
      </c>
      <c r="N49" s="253">
        <v>1451.52</v>
      </c>
      <c r="AG49" s="239"/>
      <c r="AH49" s="218"/>
      <c r="AI49" s="201" t="s">
        <v>436</v>
      </c>
    </row>
    <row r="50" spans="1:39" s="203" customFormat="1" ht="15" x14ac:dyDescent="0.25">
      <c r="A50" s="263"/>
      <c r="B50" s="227" t="s">
        <v>61</v>
      </c>
      <c r="C50" s="402" t="s">
        <v>437</v>
      </c>
      <c r="D50" s="402"/>
      <c r="E50" s="402"/>
      <c r="F50" s="257"/>
      <c r="G50" s="240"/>
      <c r="H50" s="240"/>
      <c r="I50" s="240"/>
      <c r="J50" s="266">
        <v>0.57999999999999996</v>
      </c>
      <c r="K50" s="240"/>
      <c r="L50" s="266">
        <v>232</v>
      </c>
      <c r="M50" s="240"/>
      <c r="N50" s="264"/>
      <c r="AG50" s="239"/>
      <c r="AH50" s="218"/>
      <c r="AI50" s="201" t="s">
        <v>437</v>
      </c>
    </row>
    <row r="51" spans="1:39" s="203" customFormat="1" ht="15" x14ac:dyDescent="0.25">
      <c r="A51" s="258"/>
      <c r="B51" s="227"/>
      <c r="C51" s="402" t="s">
        <v>438</v>
      </c>
      <c r="D51" s="402"/>
      <c r="E51" s="402"/>
      <c r="F51" s="257" t="s">
        <v>439</v>
      </c>
      <c r="G51" s="265">
        <v>0.28000000000000003</v>
      </c>
      <c r="H51" s="240"/>
      <c r="I51" s="256">
        <v>112</v>
      </c>
      <c r="J51" s="255"/>
      <c r="K51" s="240"/>
      <c r="L51" s="255"/>
      <c r="M51" s="240"/>
      <c r="N51" s="264"/>
      <c r="AG51" s="239"/>
      <c r="AH51" s="218"/>
      <c r="AJ51" s="201" t="s">
        <v>438</v>
      </c>
    </row>
    <row r="52" spans="1:39" s="203" customFormat="1" ht="15" x14ac:dyDescent="0.25">
      <c r="A52" s="258"/>
      <c r="B52" s="227"/>
      <c r="C52" s="402" t="s">
        <v>440</v>
      </c>
      <c r="D52" s="402"/>
      <c r="E52" s="402"/>
      <c r="F52" s="257" t="s">
        <v>439</v>
      </c>
      <c r="G52" s="265">
        <v>0.01</v>
      </c>
      <c r="H52" s="240"/>
      <c r="I52" s="256">
        <v>4</v>
      </c>
      <c r="J52" s="255"/>
      <c r="K52" s="240"/>
      <c r="L52" s="255"/>
      <c r="M52" s="240"/>
      <c r="N52" s="264"/>
      <c r="AG52" s="239"/>
      <c r="AH52" s="218"/>
      <c r="AJ52" s="201" t="s">
        <v>440</v>
      </c>
    </row>
    <row r="53" spans="1:39" s="203" customFormat="1" ht="15" x14ac:dyDescent="0.25">
      <c r="A53" s="263"/>
      <c r="B53" s="227"/>
      <c r="C53" s="417" t="s">
        <v>441</v>
      </c>
      <c r="D53" s="417"/>
      <c r="E53" s="417"/>
      <c r="F53" s="262"/>
      <c r="G53" s="244"/>
      <c r="H53" s="244"/>
      <c r="I53" s="244"/>
      <c r="J53" s="261">
        <v>6.24</v>
      </c>
      <c r="K53" s="244"/>
      <c r="L53" s="260">
        <v>2496</v>
      </c>
      <c r="M53" s="244"/>
      <c r="N53" s="259"/>
      <c r="AG53" s="239"/>
      <c r="AH53" s="218"/>
      <c r="AK53" s="201" t="s">
        <v>441</v>
      </c>
    </row>
    <row r="54" spans="1:39" s="203" customFormat="1" ht="15" x14ac:dyDescent="0.25">
      <c r="A54" s="258"/>
      <c r="B54" s="227"/>
      <c r="C54" s="402" t="s">
        <v>442</v>
      </c>
      <c r="D54" s="402"/>
      <c r="E54" s="402"/>
      <c r="F54" s="257"/>
      <c r="G54" s="240"/>
      <c r="H54" s="240"/>
      <c r="I54" s="240"/>
      <c r="J54" s="255"/>
      <c r="K54" s="240"/>
      <c r="L54" s="254">
        <v>1468</v>
      </c>
      <c r="M54" s="240"/>
      <c r="N54" s="253">
        <v>33294.239999999998</v>
      </c>
      <c r="AG54" s="239"/>
      <c r="AH54" s="218"/>
      <c r="AJ54" s="201" t="s">
        <v>442</v>
      </c>
    </row>
    <row r="55" spans="1:39" s="203" customFormat="1" ht="23.25" x14ac:dyDescent="0.25">
      <c r="A55" s="258"/>
      <c r="B55" s="227" t="s">
        <v>443</v>
      </c>
      <c r="C55" s="402" t="s">
        <v>444</v>
      </c>
      <c r="D55" s="402"/>
      <c r="E55" s="402"/>
      <c r="F55" s="257" t="s">
        <v>445</v>
      </c>
      <c r="G55" s="256">
        <v>97</v>
      </c>
      <c r="H55" s="240"/>
      <c r="I55" s="256">
        <v>97</v>
      </c>
      <c r="J55" s="255"/>
      <c r="K55" s="240"/>
      <c r="L55" s="254">
        <v>1423.96</v>
      </c>
      <c r="M55" s="240"/>
      <c r="N55" s="253">
        <v>32295.41</v>
      </c>
      <c r="AG55" s="239"/>
      <c r="AH55" s="218"/>
      <c r="AJ55" s="201" t="s">
        <v>444</v>
      </c>
    </row>
    <row r="56" spans="1:39" s="203" customFormat="1" ht="23.25" x14ac:dyDescent="0.25">
      <c r="A56" s="258"/>
      <c r="B56" s="227" t="s">
        <v>446</v>
      </c>
      <c r="C56" s="402" t="s">
        <v>447</v>
      </c>
      <c r="D56" s="402"/>
      <c r="E56" s="402"/>
      <c r="F56" s="257" t="s">
        <v>445</v>
      </c>
      <c r="G56" s="256">
        <v>51</v>
      </c>
      <c r="H56" s="240"/>
      <c r="I56" s="256">
        <v>51</v>
      </c>
      <c r="J56" s="255"/>
      <c r="K56" s="240"/>
      <c r="L56" s="266">
        <v>748.68</v>
      </c>
      <c r="M56" s="240"/>
      <c r="N56" s="253">
        <v>16980.060000000001</v>
      </c>
      <c r="AG56" s="239"/>
      <c r="AH56" s="218"/>
      <c r="AJ56" s="201" t="s">
        <v>447</v>
      </c>
    </row>
    <row r="57" spans="1:39" s="203" customFormat="1" ht="15" x14ac:dyDescent="0.25">
      <c r="A57" s="249"/>
      <c r="B57" s="221"/>
      <c r="C57" s="422" t="s">
        <v>448</v>
      </c>
      <c r="D57" s="422"/>
      <c r="E57" s="422"/>
      <c r="F57" s="248"/>
      <c r="G57" s="246"/>
      <c r="H57" s="246"/>
      <c r="I57" s="246"/>
      <c r="J57" s="247"/>
      <c r="K57" s="246"/>
      <c r="L57" s="245">
        <v>4668.6400000000003</v>
      </c>
      <c r="M57" s="244"/>
      <c r="N57" s="243"/>
      <c r="AG57" s="239"/>
      <c r="AH57" s="218"/>
      <c r="AL57" s="218" t="s">
        <v>448</v>
      </c>
    </row>
    <row r="58" spans="1:39" s="203" customFormat="1" ht="23.25" x14ac:dyDescent="0.25">
      <c r="A58" s="252" t="s">
        <v>63</v>
      </c>
      <c r="B58" s="234" t="s">
        <v>449</v>
      </c>
      <c r="C58" s="422" t="s">
        <v>543</v>
      </c>
      <c r="D58" s="422"/>
      <c r="E58" s="422"/>
      <c r="F58" s="248" t="s">
        <v>450</v>
      </c>
      <c r="G58" s="246"/>
      <c r="H58" s="246"/>
      <c r="I58" s="251">
        <v>400</v>
      </c>
      <c r="J58" s="245">
        <v>1804.05</v>
      </c>
      <c r="K58" s="246"/>
      <c r="L58" s="245">
        <v>721620</v>
      </c>
      <c r="M58" s="246"/>
      <c r="N58" s="243"/>
      <c r="AG58" s="239"/>
      <c r="AH58" s="218" t="s">
        <v>543</v>
      </c>
      <c r="AL58" s="218"/>
    </row>
    <row r="59" spans="1:39" s="203" customFormat="1" ht="15" x14ac:dyDescent="0.25">
      <c r="A59" s="249"/>
      <c r="B59" s="221"/>
      <c r="C59" s="402" t="s">
        <v>457</v>
      </c>
      <c r="D59" s="402"/>
      <c r="E59" s="402"/>
      <c r="F59" s="402"/>
      <c r="G59" s="402"/>
      <c r="H59" s="402"/>
      <c r="I59" s="402"/>
      <c r="J59" s="402"/>
      <c r="K59" s="402"/>
      <c r="L59" s="402"/>
      <c r="M59" s="402"/>
      <c r="N59" s="423"/>
      <c r="AG59" s="239"/>
      <c r="AH59" s="218"/>
      <c r="AL59" s="218"/>
      <c r="AM59" s="201" t="s">
        <v>457</v>
      </c>
    </row>
    <row r="60" spans="1:39" s="203" customFormat="1" ht="15" x14ac:dyDescent="0.25">
      <c r="A60" s="249"/>
      <c r="B60" s="221"/>
      <c r="C60" s="422" t="s">
        <v>448</v>
      </c>
      <c r="D60" s="422"/>
      <c r="E60" s="422"/>
      <c r="F60" s="248"/>
      <c r="G60" s="246"/>
      <c r="H60" s="246"/>
      <c r="I60" s="246"/>
      <c r="J60" s="247"/>
      <c r="K60" s="246"/>
      <c r="L60" s="245">
        <v>721620</v>
      </c>
      <c r="M60" s="244"/>
      <c r="N60" s="243"/>
      <c r="AG60" s="239"/>
      <c r="AH60" s="218"/>
      <c r="AL60" s="218" t="s">
        <v>448</v>
      </c>
    </row>
    <row r="61" spans="1:39" s="203" customFormat="1" ht="23.25" x14ac:dyDescent="0.25">
      <c r="A61" s="252" t="s">
        <v>62</v>
      </c>
      <c r="B61" s="234" t="s">
        <v>451</v>
      </c>
      <c r="C61" s="422" t="s">
        <v>452</v>
      </c>
      <c r="D61" s="422"/>
      <c r="E61" s="422"/>
      <c r="F61" s="248" t="s">
        <v>433</v>
      </c>
      <c r="G61" s="246"/>
      <c r="H61" s="246"/>
      <c r="I61" s="251">
        <v>100</v>
      </c>
      <c r="J61" s="247"/>
      <c r="K61" s="246"/>
      <c r="L61" s="247"/>
      <c r="M61" s="246"/>
      <c r="N61" s="243"/>
      <c r="AG61" s="239"/>
      <c r="AH61" s="218" t="s">
        <v>452</v>
      </c>
      <c r="AL61" s="218"/>
    </row>
    <row r="62" spans="1:39" s="203" customFormat="1" ht="15" x14ac:dyDescent="0.25">
      <c r="A62" s="263"/>
      <c r="B62" s="227" t="s">
        <v>64</v>
      </c>
      <c r="C62" s="402" t="s">
        <v>434</v>
      </c>
      <c r="D62" s="402"/>
      <c r="E62" s="402"/>
      <c r="F62" s="257"/>
      <c r="G62" s="240"/>
      <c r="H62" s="240"/>
      <c r="I62" s="240"/>
      <c r="J62" s="266">
        <v>8.7799999999999994</v>
      </c>
      <c r="K62" s="240"/>
      <c r="L62" s="266">
        <v>878</v>
      </c>
      <c r="M62" s="265">
        <v>22.68</v>
      </c>
      <c r="N62" s="253">
        <v>19913.04</v>
      </c>
      <c r="AG62" s="239"/>
      <c r="AH62" s="218"/>
      <c r="AI62" s="201" t="s">
        <v>434</v>
      </c>
      <c r="AL62" s="218"/>
    </row>
    <row r="63" spans="1:39" s="203" customFormat="1" ht="15" x14ac:dyDescent="0.25">
      <c r="A63" s="263"/>
      <c r="B63" s="227" t="s">
        <v>63</v>
      </c>
      <c r="C63" s="402" t="s">
        <v>435</v>
      </c>
      <c r="D63" s="402"/>
      <c r="E63" s="402"/>
      <c r="F63" s="257"/>
      <c r="G63" s="240"/>
      <c r="H63" s="240"/>
      <c r="I63" s="240"/>
      <c r="J63" s="266">
        <v>2.15</v>
      </c>
      <c r="K63" s="240"/>
      <c r="L63" s="266">
        <v>215</v>
      </c>
      <c r="M63" s="240"/>
      <c r="N63" s="264"/>
      <c r="AG63" s="239"/>
      <c r="AH63" s="218"/>
      <c r="AI63" s="201" t="s">
        <v>435</v>
      </c>
      <c r="AL63" s="218"/>
    </row>
    <row r="64" spans="1:39" s="203" customFormat="1" ht="15" x14ac:dyDescent="0.25">
      <c r="A64" s="263"/>
      <c r="B64" s="227" t="s">
        <v>62</v>
      </c>
      <c r="C64" s="402" t="s">
        <v>436</v>
      </c>
      <c r="D64" s="402"/>
      <c r="E64" s="402"/>
      <c r="F64" s="257"/>
      <c r="G64" s="240"/>
      <c r="H64" s="240"/>
      <c r="I64" s="240"/>
      <c r="J64" s="266">
        <v>0.16</v>
      </c>
      <c r="K64" s="240"/>
      <c r="L64" s="266">
        <v>16</v>
      </c>
      <c r="M64" s="265">
        <v>22.68</v>
      </c>
      <c r="N64" s="268">
        <v>362.88</v>
      </c>
      <c r="AG64" s="239"/>
      <c r="AH64" s="218"/>
      <c r="AI64" s="201" t="s">
        <v>436</v>
      </c>
      <c r="AL64" s="218"/>
    </row>
    <row r="65" spans="1:39" s="203" customFormat="1" ht="15" x14ac:dyDescent="0.25">
      <c r="A65" s="263"/>
      <c r="B65" s="227" t="s">
        <v>61</v>
      </c>
      <c r="C65" s="402" t="s">
        <v>437</v>
      </c>
      <c r="D65" s="402"/>
      <c r="E65" s="402"/>
      <c r="F65" s="257"/>
      <c r="G65" s="240"/>
      <c r="H65" s="240"/>
      <c r="I65" s="240"/>
      <c r="J65" s="266">
        <v>0.69</v>
      </c>
      <c r="K65" s="240"/>
      <c r="L65" s="266">
        <v>69</v>
      </c>
      <c r="M65" s="240"/>
      <c r="N65" s="264"/>
      <c r="AG65" s="239"/>
      <c r="AH65" s="218"/>
      <c r="AI65" s="201" t="s">
        <v>437</v>
      </c>
      <c r="AL65" s="218"/>
    </row>
    <row r="66" spans="1:39" s="203" customFormat="1" ht="15" x14ac:dyDescent="0.25">
      <c r="A66" s="258"/>
      <c r="B66" s="227"/>
      <c r="C66" s="402" t="s">
        <v>438</v>
      </c>
      <c r="D66" s="402"/>
      <c r="E66" s="402"/>
      <c r="F66" s="257" t="s">
        <v>439</v>
      </c>
      <c r="G66" s="267">
        <v>0.7</v>
      </c>
      <c r="H66" s="240"/>
      <c r="I66" s="256">
        <v>70</v>
      </c>
      <c r="J66" s="255"/>
      <c r="K66" s="240"/>
      <c r="L66" s="255"/>
      <c r="M66" s="240"/>
      <c r="N66" s="264"/>
      <c r="AG66" s="239"/>
      <c r="AH66" s="218"/>
      <c r="AJ66" s="201" t="s">
        <v>438</v>
      </c>
      <c r="AL66" s="218"/>
    </row>
    <row r="67" spans="1:39" s="203" customFormat="1" ht="15" x14ac:dyDescent="0.25">
      <c r="A67" s="258"/>
      <c r="B67" s="227"/>
      <c r="C67" s="402" t="s">
        <v>440</v>
      </c>
      <c r="D67" s="402"/>
      <c r="E67" s="402"/>
      <c r="F67" s="257" t="s">
        <v>439</v>
      </c>
      <c r="G67" s="265">
        <v>0.01</v>
      </c>
      <c r="H67" s="240"/>
      <c r="I67" s="256">
        <v>1</v>
      </c>
      <c r="J67" s="255"/>
      <c r="K67" s="240"/>
      <c r="L67" s="255"/>
      <c r="M67" s="240"/>
      <c r="N67" s="264"/>
      <c r="AG67" s="239"/>
      <c r="AH67" s="218"/>
      <c r="AJ67" s="201" t="s">
        <v>440</v>
      </c>
      <c r="AL67" s="218"/>
    </row>
    <row r="68" spans="1:39" s="203" customFormat="1" ht="15" x14ac:dyDescent="0.25">
      <c r="A68" s="263"/>
      <c r="B68" s="227"/>
      <c r="C68" s="417" t="s">
        <v>441</v>
      </c>
      <c r="D68" s="417"/>
      <c r="E68" s="417"/>
      <c r="F68" s="262"/>
      <c r="G68" s="244"/>
      <c r="H68" s="244"/>
      <c r="I68" s="244"/>
      <c r="J68" s="261">
        <v>11.62</v>
      </c>
      <c r="K68" s="244"/>
      <c r="L68" s="260">
        <v>1162</v>
      </c>
      <c r="M68" s="244"/>
      <c r="N68" s="259"/>
      <c r="AG68" s="239"/>
      <c r="AH68" s="218"/>
      <c r="AK68" s="201" t="s">
        <v>441</v>
      </c>
      <c r="AL68" s="218"/>
    </row>
    <row r="69" spans="1:39" s="203" customFormat="1" ht="15" x14ac:dyDescent="0.25">
      <c r="A69" s="258"/>
      <c r="B69" s="227"/>
      <c r="C69" s="402" t="s">
        <v>442</v>
      </c>
      <c r="D69" s="402"/>
      <c r="E69" s="402"/>
      <c r="F69" s="257"/>
      <c r="G69" s="240"/>
      <c r="H69" s="240"/>
      <c r="I69" s="240"/>
      <c r="J69" s="255"/>
      <c r="K69" s="240"/>
      <c r="L69" s="266">
        <v>894</v>
      </c>
      <c r="M69" s="240"/>
      <c r="N69" s="253">
        <v>20275.919999999998</v>
      </c>
      <c r="AG69" s="239"/>
      <c r="AH69" s="218"/>
      <c r="AJ69" s="201" t="s">
        <v>442</v>
      </c>
      <c r="AL69" s="218"/>
    </row>
    <row r="70" spans="1:39" s="203" customFormat="1" ht="23.25" x14ac:dyDescent="0.25">
      <c r="A70" s="258"/>
      <c r="B70" s="227" t="s">
        <v>443</v>
      </c>
      <c r="C70" s="402" t="s">
        <v>444</v>
      </c>
      <c r="D70" s="402"/>
      <c r="E70" s="402"/>
      <c r="F70" s="257" t="s">
        <v>445</v>
      </c>
      <c r="G70" s="256">
        <v>97</v>
      </c>
      <c r="H70" s="240"/>
      <c r="I70" s="256">
        <v>97</v>
      </c>
      <c r="J70" s="255"/>
      <c r="K70" s="240"/>
      <c r="L70" s="266">
        <v>867.18</v>
      </c>
      <c r="M70" s="240"/>
      <c r="N70" s="253">
        <v>19667.64</v>
      </c>
      <c r="AG70" s="239"/>
      <c r="AH70" s="218"/>
      <c r="AJ70" s="201" t="s">
        <v>444</v>
      </c>
      <c r="AL70" s="218"/>
    </row>
    <row r="71" spans="1:39" s="203" customFormat="1" ht="23.25" x14ac:dyDescent="0.25">
      <c r="A71" s="258"/>
      <c r="B71" s="227" t="s">
        <v>446</v>
      </c>
      <c r="C71" s="402" t="s">
        <v>447</v>
      </c>
      <c r="D71" s="402"/>
      <c r="E71" s="402"/>
      <c r="F71" s="257" t="s">
        <v>445</v>
      </c>
      <c r="G71" s="256">
        <v>51</v>
      </c>
      <c r="H71" s="240"/>
      <c r="I71" s="256">
        <v>51</v>
      </c>
      <c r="J71" s="255"/>
      <c r="K71" s="240"/>
      <c r="L71" s="266">
        <v>455.94</v>
      </c>
      <c r="M71" s="240"/>
      <c r="N71" s="253">
        <v>10340.719999999999</v>
      </c>
      <c r="AG71" s="239"/>
      <c r="AH71" s="218"/>
      <c r="AJ71" s="201" t="s">
        <v>447</v>
      </c>
      <c r="AL71" s="218"/>
    </row>
    <row r="72" spans="1:39" s="203" customFormat="1" ht="15" x14ac:dyDescent="0.25">
      <c r="A72" s="249"/>
      <c r="B72" s="221"/>
      <c r="C72" s="422" t="s">
        <v>448</v>
      </c>
      <c r="D72" s="422"/>
      <c r="E72" s="422"/>
      <c r="F72" s="248"/>
      <c r="G72" s="246"/>
      <c r="H72" s="246"/>
      <c r="I72" s="246"/>
      <c r="J72" s="247"/>
      <c r="K72" s="246"/>
      <c r="L72" s="245">
        <v>2485.12</v>
      </c>
      <c r="M72" s="244"/>
      <c r="N72" s="243"/>
      <c r="AG72" s="239"/>
      <c r="AH72" s="218"/>
      <c r="AL72" s="218" t="s">
        <v>448</v>
      </c>
    </row>
    <row r="73" spans="1:39" s="203" customFormat="1" ht="23.25" x14ac:dyDescent="0.25">
      <c r="A73" s="252" t="s">
        <v>61</v>
      </c>
      <c r="B73" s="234" t="s">
        <v>449</v>
      </c>
      <c r="C73" s="422" t="s">
        <v>542</v>
      </c>
      <c r="D73" s="422"/>
      <c r="E73" s="422"/>
      <c r="F73" s="248" t="s">
        <v>450</v>
      </c>
      <c r="G73" s="246"/>
      <c r="H73" s="246"/>
      <c r="I73" s="251">
        <v>100</v>
      </c>
      <c r="J73" s="245">
        <v>2590.59</v>
      </c>
      <c r="K73" s="246"/>
      <c r="L73" s="245">
        <v>259059</v>
      </c>
      <c r="M73" s="246"/>
      <c r="N73" s="243"/>
      <c r="AG73" s="239"/>
      <c r="AH73" s="218" t="s">
        <v>542</v>
      </c>
      <c r="AL73" s="218"/>
    </row>
    <row r="74" spans="1:39" s="203" customFormat="1" ht="15" x14ac:dyDescent="0.25">
      <c r="A74" s="249"/>
      <c r="B74" s="221"/>
      <c r="C74" s="402" t="s">
        <v>457</v>
      </c>
      <c r="D74" s="402"/>
      <c r="E74" s="402"/>
      <c r="F74" s="402"/>
      <c r="G74" s="402"/>
      <c r="H74" s="402"/>
      <c r="I74" s="402"/>
      <c r="J74" s="402"/>
      <c r="K74" s="402"/>
      <c r="L74" s="402"/>
      <c r="M74" s="402"/>
      <c r="N74" s="423"/>
      <c r="AG74" s="239"/>
      <c r="AH74" s="218"/>
      <c r="AL74" s="218"/>
      <c r="AM74" s="201" t="s">
        <v>457</v>
      </c>
    </row>
    <row r="75" spans="1:39" s="203" customFormat="1" ht="15" x14ac:dyDescent="0.25">
      <c r="A75" s="249"/>
      <c r="B75" s="221"/>
      <c r="C75" s="422" t="s">
        <v>448</v>
      </c>
      <c r="D75" s="422"/>
      <c r="E75" s="422"/>
      <c r="F75" s="248"/>
      <c r="G75" s="246"/>
      <c r="H75" s="246"/>
      <c r="I75" s="246"/>
      <c r="J75" s="247"/>
      <c r="K75" s="246"/>
      <c r="L75" s="245">
        <v>259059</v>
      </c>
      <c r="M75" s="244"/>
      <c r="N75" s="243"/>
      <c r="AG75" s="239"/>
      <c r="AH75" s="218"/>
      <c r="AL75" s="218" t="s">
        <v>448</v>
      </c>
    </row>
    <row r="76" spans="1:39" s="203" customFormat="1" ht="23.25" x14ac:dyDescent="0.25">
      <c r="A76" s="252" t="s">
        <v>59</v>
      </c>
      <c r="B76" s="234" t="s">
        <v>453</v>
      </c>
      <c r="C76" s="422" t="s">
        <v>454</v>
      </c>
      <c r="D76" s="422"/>
      <c r="E76" s="422"/>
      <c r="F76" s="248" t="s">
        <v>433</v>
      </c>
      <c r="G76" s="246"/>
      <c r="H76" s="246"/>
      <c r="I76" s="251">
        <v>500</v>
      </c>
      <c r="J76" s="247"/>
      <c r="K76" s="246"/>
      <c r="L76" s="247"/>
      <c r="M76" s="246"/>
      <c r="N76" s="243"/>
      <c r="AG76" s="239"/>
      <c r="AH76" s="218" t="s">
        <v>454</v>
      </c>
      <c r="AL76" s="218"/>
    </row>
    <row r="77" spans="1:39" s="203" customFormat="1" ht="15" x14ac:dyDescent="0.25">
      <c r="A77" s="263"/>
      <c r="B77" s="227" t="s">
        <v>64</v>
      </c>
      <c r="C77" s="402" t="s">
        <v>434</v>
      </c>
      <c r="D77" s="402"/>
      <c r="E77" s="402"/>
      <c r="F77" s="257"/>
      <c r="G77" s="240"/>
      <c r="H77" s="240"/>
      <c r="I77" s="240"/>
      <c r="J77" s="266">
        <v>29.72</v>
      </c>
      <c r="K77" s="240"/>
      <c r="L77" s="254">
        <v>14860</v>
      </c>
      <c r="M77" s="265">
        <v>22.68</v>
      </c>
      <c r="N77" s="253">
        <v>337024.8</v>
      </c>
      <c r="AG77" s="239"/>
      <c r="AH77" s="218"/>
      <c r="AI77" s="201" t="s">
        <v>434</v>
      </c>
      <c r="AL77" s="218"/>
    </row>
    <row r="78" spans="1:39" s="203" customFormat="1" ht="15" x14ac:dyDescent="0.25">
      <c r="A78" s="263"/>
      <c r="B78" s="227" t="s">
        <v>63</v>
      </c>
      <c r="C78" s="402" t="s">
        <v>435</v>
      </c>
      <c r="D78" s="402"/>
      <c r="E78" s="402"/>
      <c r="F78" s="257"/>
      <c r="G78" s="240"/>
      <c r="H78" s="240"/>
      <c r="I78" s="240"/>
      <c r="J78" s="266">
        <v>44.53</v>
      </c>
      <c r="K78" s="240"/>
      <c r="L78" s="254">
        <v>22265</v>
      </c>
      <c r="M78" s="240"/>
      <c r="N78" s="264"/>
      <c r="AG78" s="239"/>
      <c r="AH78" s="218"/>
      <c r="AI78" s="201" t="s">
        <v>435</v>
      </c>
      <c r="AL78" s="218"/>
    </row>
    <row r="79" spans="1:39" s="203" customFormat="1" ht="15" x14ac:dyDescent="0.25">
      <c r="A79" s="263"/>
      <c r="B79" s="227" t="s">
        <v>62</v>
      </c>
      <c r="C79" s="402" t="s">
        <v>436</v>
      </c>
      <c r="D79" s="402"/>
      <c r="E79" s="402"/>
      <c r="F79" s="257"/>
      <c r="G79" s="240"/>
      <c r="H79" s="240"/>
      <c r="I79" s="240"/>
      <c r="J79" s="266">
        <v>3.82</v>
      </c>
      <c r="K79" s="240"/>
      <c r="L79" s="254">
        <v>1910</v>
      </c>
      <c r="M79" s="265">
        <v>22.68</v>
      </c>
      <c r="N79" s="253">
        <v>43318.8</v>
      </c>
      <c r="AG79" s="239"/>
      <c r="AH79" s="218"/>
      <c r="AI79" s="201" t="s">
        <v>436</v>
      </c>
      <c r="AL79" s="218"/>
    </row>
    <row r="80" spans="1:39" s="203" customFormat="1" ht="15" x14ac:dyDescent="0.25">
      <c r="A80" s="263"/>
      <c r="B80" s="227" t="s">
        <v>61</v>
      </c>
      <c r="C80" s="402" t="s">
        <v>437</v>
      </c>
      <c r="D80" s="402"/>
      <c r="E80" s="402"/>
      <c r="F80" s="257"/>
      <c r="G80" s="240"/>
      <c r="H80" s="240"/>
      <c r="I80" s="240"/>
      <c r="J80" s="266">
        <v>3.97</v>
      </c>
      <c r="K80" s="240"/>
      <c r="L80" s="254">
        <v>1985</v>
      </c>
      <c r="M80" s="240"/>
      <c r="N80" s="264"/>
      <c r="AG80" s="239"/>
      <c r="AH80" s="218"/>
      <c r="AI80" s="201" t="s">
        <v>437</v>
      </c>
      <c r="AL80" s="218"/>
    </row>
    <row r="81" spans="1:39" s="203" customFormat="1" ht="15" x14ac:dyDescent="0.25">
      <c r="A81" s="258"/>
      <c r="B81" s="227"/>
      <c r="C81" s="402" t="s">
        <v>438</v>
      </c>
      <c r="D81" s="402"/>
      <c r="E81" s="402"/>
      <c r="F81" s="257" t="s">
        <v>439</v>
      </c>
      <c r="G81" s="265">
        <v>2.37</v>
      </c>
      <c r="H81" s="240"/>
      <c r="I81" s="256">
        <v>1185</v>
      </c>
      <c r="J81" s="255"/>
      <c r="K81" s="240"/>
      <c r="L81" s="255"/>
      <c r="M81" s="240"/>
      <c r="N81" s="264"/>
      <c r="AG81" s="239"/>
      <c r="AH81" s="218"/>
      <c r="AJ81" s="201" t="s">
        <v>438</v>
      </c>
      <c r="AL81" s="218"/>
    </row>
    <row r="82" spans="1:39" s="203" customFormat="1" ht="15" x14ac:dyDescent="0.25">
      <c r="A82" s="258"/>
      <c r="B82" s="227"/>
      <c r="C82" s="402" t="s">
        <v>440</v>
      </c>
      <c r="D82" s="402"/>
      <c r="E82" s="402"/>
      <c r="F82" s="257" t="s">
        <v>439</v>
      </c>
      <c r="G82" s="265">
        <v>0.28999999999999998</v>
      </c>
      <c r="H82" s="240"/>
      <c r="I82" s="256">
        <v>145</v>
      </c>
      <c r="J82" s="255"/>
      <c r="K82" s="240"/>
      <c r="L82" s="255"/>
      <c r="M82" s="240"/>
      <c r="N82" s="264"/>
      <c r="AG82" s="239"/>
      <c r="AH82" s="218"/>
      <c r="AJ82" s="201" t="s">
        <v>440</v>
      </c>
      <c r="AL82" s="218"/>
    </row>
    <row r="83" spans="1:39" s="203" customFormat="1" ht="15" x14ac:dyDescent="0.25">
      <c r="A83" s="263"/>
      <c r="B83" s="227"/>
      <c r="C83" s="417" t="s">
        <v>441</v>
      </c>
      <c r="D83" s="417"/>
      <c r="E83" s="417"/>
      <c r="F83" s="262"/>
      <c r="G83" s="244"/>
      <c r="H83" s="244"/>
      <c r="I83" s="244"/>
      <c r="J83" s="261">
        <v>78.22</v>
      </c>
      <c r="K83" s="244"/>
      <c r="L83" s="260">
        <v>39110</v>
      </c>
      <c r="M83" s="244"/>
      <c r="N83" s="259"/>
      <c r="AG83" s="239"/>
      <c r="AH83" s="218"/>
      <c r="AK83" s="201" t="s">
        <v>441</v>
      </c>
      <c r="AL83" s="218"/>
    </row>
    <row r="84" spans="1:39" s="203" customFormat="1" ht="15" x14ac:dyDescent="0.25">
      <c r="A84" s="258"/>
      <c r="B84" s="227"/>
      <c r="C84" s="402" t="s">
        <v>442</v>
      </c>
      <c r="D84" s="402"/>
      <c r="E84" s="402"/>
      <c r="F84" s="257"/>
      <c r="G84" s="240"/>
      <c r="H84" s="240"/>
      <c r="I84" s="240"/>
      <c r="J84" s="255"/>
      <c r="K84" s="240"/>
      <c r="L84" s="254">
        <v>16770</v>
      </c>
      <c r="M84" s="240"/>
      <c r="N84" s="253">
        <v>380343.6</v>
      </c>
      <c r="AG84" s="239"/>
      <c r="AH84" s="218"/>
      <c r="AJ84" s="201" t="s">
        <v>442</v>
      </c>
      <c r="AL84" s="218"/>
    </row>
    <row r="85" spans="1:39" s="203" customFormat="1" ht="23.25" x14ac:dyDescent="0.25">
      <c r="A85" s="258"/>
      <c r="B85" s="227" t="s">
        <v>443</v>
      </c>
      <c r="C85" s="402" t="s">
        <v>444</v>
      </c>
      <c r="D85" s="402"/>
      <c r="E85" s="402"/>
      <c r="F85" s="257" t="s">
        <v>445</v>
      </c>
      <c r="G85" s="256">
        <v>97</v>
      </c>
      <c r="H85" s="240"/>
      <c r="I85" s="256">
        <v>97</v>
      </c>
      <c r="J85" s="255"/>
      <c r="K85" s="240"/>
      <c r="L85" s="254">
        <v>16266.9</v>
      </c>
      <c r="M85" s="240"/>
      <c r="N85" s="253">
        <v>368933.29</v>
      </c>
      <c r="AG85" s="239"/>
      <c r="AH85" s="218"/>
      <c r="AJ85" s="201" t="s">
        <v>444</v>
      </c>
      <c r="AL85" s="218"/>
    </row>
    <row r="86" spans="1:39" s="203" customFormat="1" ht="23.25" x14ac:dyDescent="0.25">
      <c r="A86" s="258"/>
      <c r="B86" s="227" t="s">
        <v>446</v>
      </c>
      <c r="C86" s="402" t="s">
        <v>447</v>
      </c>
      <c r="D86" s="402"/>
      <c r="E86" s="402"/>
      <c r="F86" s="257" t="s">
        <v>445</v>
      </c>
      <c r="G86" s="256">
        <v>51</v>
      </c>
      <c r="H86" s="240"/>
      <c r="I86" s="256">
        <v>51</v>
      </c>
      <c r="J86" s="255"/>
      <c r="K86" s="240"/>
      <c r="L86" s="254">
        <v>8552.7000000000007</v>
      </c>
      <c r="M86" s="240"/>
      <c r="N86" s="253">
        <v>193975.24</v>
      </c>
      <c r="AG86" s="239"/>
      <c r="AH86" s="218"/>
      <c r="AJ86" s="201" t="s">
        <v>447</v>
      </c>
      <c r="AL86" s="218"/>
    </row>
    <row r="87" spans="1:39" s="203" customFormat="1" ht="15" x14ac:dyDescent="0.25">
      <c r="A87" s="249"/>
      <c r="B87" s="221"/>
      <c r="C87" s="422" t="s">
        <v>448</v>
      </c>
      <c r="D87" s="422"/>
      <c r="E87" s="422"/>
      <c r="F87" s="248"/>
      <c r="G87" s="246"/>
      <c r="H87" s="246"/>
      <c r="I87" s="246"/>
      <c r="J87" s="247"/>
      <c r="K87" s="246"/>
      <c r="L87" s="245">
        <v>63929.599999999999</v>
      </c>
      <c r="M87" s="244"/>
      <c r="N87" s="243"/>
      <c r="AG87" s="239"/>
      <c r="AH87" s="218"/>
      <c r="AL87" s="218" t="s">
        <v>448</v>
      </c>
    </row>
    <row r="88" spans="1:39" s="203" customFormat="1" ht="15" x14ac:dyDescent="0.25">
      <c r="A88" s="252" t="s">
        <v>58</v>
      </c>
      <c r="B88" s="234" t="s">
        <v>455</v>
      </c>
      <c r="C88" s="422" t="s">
        <v>456</v>
      </c>
      <c r="D88" s="422"/>
      <c r="E88" s="422"/>
      <c r="F88" s="248" t="s">
        <v>450</v>
      </c>
      <c r="G88" s="246"/>
      <c r="H88" s="246"/>
      <c r="I88" s="251">
        <v>500</v>
      </c>
      <c r="J88" s="250">
        <v>159.27000000000001</v>
      </c>
      <c r="K88" s="246"/>
      <c r="L88" s="245">
        <v>79635</v>
      </c>
      <c r="M88" s="246"/>
      <c r="N88" s="243"/>
      <c r="AG88" s="239"/>
      <c r="AH88" s="218" t="s">
        <v>456</v>
      </c>
      <c r="AL88" s="218"/>
    </row>
    <row r="89" spans="1:39" s="203" customFormat="1" ht="15" x14ac:dyDescent="0.25">
      <c r="A89" s="249"/>
      <c r="B89" s="221"/>
      <c r="C89" s="402" t="s">
        <v>457</v>
      </c>
      <c r="D89" s="402"/>
      <c r="E89" s="402"/>
      <c r="F89" s="402"/>
      <c r="G89" s="402"/>
      <c r="H89" s="402"/>
      <c r="I89" s="402"/>
      <c r="J89" s="402"/>
      <c r="K89" s="402"/>
      <c r="L89" s="402"/>
      <c r="M89" s="402"/>
      <c r="N89" s="423"/>
      <c r="AG89" s="239"/>
      <c r="AH89" s="218"/>
      <c r="AL89" s="218"/>
      <c r="AM89" s="201" t="s">
        <v>457</v>
      </c>
    </row>
    <row r="90" spans="1:39" s="203" customFormat="1" ht="15" x14ac:dyDescent="0.25">
      <c r="A90" s="249"/>
      <c r="B90" s="221"/>
      <c r="C90" s="422" t="s">
        <v>448</v>
      </c>
      <c r="D90" s="422"/>
      <c r="E90" s="422"/>
      <c r="F90" s="248"/>
      <c r="G90" s="246"/>
      <c r="H90" s="246"/>
      <c r="I90" s="246"/>
      <c r="J90" s="247"/>
      <c r="K90" s="246"/>
      <c r="L90" s="245">
        <v>79635</v>
      </c>
      <c r="M90" s="244"/>
      <c r="N90" s="243"/>
      <c r="AG90" s="239"/>
      <c r="AH90" s="218"/>
      <c r="AL90" s="218" t="s">
        <v>448</v>
      </c>
    </row>
    <row r="91" spans="1:39" s="203" customFormat="1" ht="15" x14ac:dyDescent="0.25">
      <c r="A91" s="252" t="s">
        <v>56</v>
      </c>
      <c r="B91" s="234" t="s">
        <v>458</v>
      </c>
      <c r="C91" s="422" t="s">
        <v>541</v>
      </c>
      <c r="D91" s="422"/>
      <c r="E91" s="422"/>
      <c r="F91" s="248" t="s">
        <v>433</v>
      </c>
      <c r="G91" s="246"/>
      <c r="H91" s="246"/>
      <c r="I91" s="251">
        <v>500</v>
      </c>
      <c r="J91" s="247"/>
      <c r="K91" s="246"/>
      <c r="L91" s="247"/>
      <c r="M91" s="246"/>
      <c r="N91" s="243"/>
      <c r="AG91" s="239"/>
      <c r="AH91" s="218" t="s">
        <v>541</v>
      </c>
      <c r="AL91" s="218"/>
    </row>
    <row r="92" spans="1:39" s="203" customFormat="1" ht="15" x14ac:dyDescent="0.25">
      <c r="A92" s="263"/>
      <c r="B92" s="227" t="s">
        <v>64</v>
      </c>
      <c r="C92" s="402" t="s">
        <v>434</v>
      </c>
      <c r="D92" s="402"/>
      <c r="E92" s="402"/>
      <c r="F92" s="257"/>
      <c r="G92" s="240"/>
      <c r="H92" s="240"/>
      <c r="I92" s="240"/>
      <c r="J92" s="266">
        <v>14.04</v>
      </c>
      <c r="K92" s="240"/>
      <c r="L92" s="254">
        <v>7020</v>
      </c>
      <c r="M92" s="265">
        <v>22.68</v>
      </c>
      <c r="N92" s="253">
        <v>159213.6</v>
      </c>
      <c r="AG92" s="239"/>
      <c r="AH92" s="218"/>
      <c r="AI92" s="201" t="s">
        <v>434</v>
      </c>
      <c r="AL92" s="218"/>
    </row>
    <row r="93" spans="1:39" s="203" customFormat="1" ht="15" x14ac:dyDescent="0.25">
      <c r="A93" s="263"/>
      <c r="B93" s="227" t="s">
        <v>61</v>
      </c>
      <c r="C93" s="402" t="s">
        <v>437</v>
      </c>
      <c r="D93" s="402"/>
      <c r="E93" s="402"/>
      <c r="F93" s="257"/>
      <c r="G93" s="240"/>
      <c r="H93" s="240"/>
      <c r="I93" s="240"/>
      <c r="J93" s="266">
        <v>0.59</v>
      </c>
      <c r="K93" s="240"/>
      <c r="L93" s="266">
        <v>295</v>
      </c>
      <c r="M93" s="240"/>
      <c r="N93" s="264"/>
      <c r="AG93" s="239"/>
      <c r="AH93" s="218"/>
      <c r="AI93" s="201" t="s">
        <v>437</v>
      </c>
      <c r="AL93" s="218"/>
    </row>
    <row r="94" spans="1:39" s="203" customFormat="1" ht="15" x14ac:dyDescent="0.25">
      <c r="A94" s="258"/>
      <c r="B94" s="227"/>
      <c r="C94" s="402" t="s">
        <v>438</v>
      </c>
      <c r="D94" s="402"/>
      <c r="E94" s="402"/>
      <c r="F94" s="257" t="s">
        <v>439</v>
      </c>
      <c r="G94" s="265">
        <v>1.1200000000000001</v>
      </c>
      <c r="H94" s="240"/>
      <c r="I94" s="256">
        <v>560</v>
      </c>
      <c r="J94" s="255"/>
      <c r="K94" s="240"/>
      <c r="L94" s="255"/>
      <c r="M94" s="240"/>
      <c r="N94" s="264"/>
      <c r="AG94" s="239"/>
      <c r="AH94" s="218"/>
      <c r="AJ94" s="201" t="s">
        <v>438</v>
      </c>
      <c r="AL94" s="218"/>
    </row>
    <row r="95" spans="1:39" s="203" customFormat="1" ht="15" x14ac:dyDescent="0.25">
      <c r="A95" s="263"/>
      <c r="B95" s="227"/>
      <c r="C95" s="417" t="s">
        <v>441</v>
      </c>
      <c r="D95" s="417"/>
      <c r="E95" s="417"/>
      <c r="F95" s="262"/>
      <c r="G95" s="244"/>
      <c r="H95" s="244"/>
      <c r="I95" s="244"/>
      <c r="J95" s="261">
        <v>14.63</v>
      </c>
      <c r="K95" s="244"/>
      <c r="L95" s="260">
        <v>7315</v>
      </c>
      <c r="M95" s="244"/>
      <c r="N95" s="259"/>
      <c r="AG95" s="239"/>
      <c r="AH95" s="218"/>
      <c r="AK95" s="201" t="s">
        <v>441</v>
      </c>
      <c r="AL95" s="218"/>
    </row>
    <row r="96" spans="1:39" s="203" customFormat="1" ht="15" x14ac:dyDescent="0.25">
      <c r="A96" s="258"/>
      <c r="B96" s="227"/>
      <c r="C96" s="402" t="s">
        <v>442</v>
      </c>
      <c r="D96" s="402"/>
      <c r="E96" s="402"/>
      <c r="F96" s="257"/>
      <c r="G96" s="240"/>
      <c r="H96" s="240"/>
      <c r="I96" s="240"/>
      <c r="J96" s="255"/>
      <c r="K96" s="240"/>
      <c r="L96" s="254">
        <v>7020</v>
      </c>
      <c r="M96" s="240"/>
      <c r="N96" s="253">
        <v>159213.6</v>
      </c>
      <c r="AG96" s="239"/>
      <c r="AH96" s="218"/>
      <c r="AJ96" s="201" t="s">
        <v>442</v>
      </c>
      <c r="AL96" s="218"/>
    </row>
    <row r="97" spans="1:41" s="203" customFormat="1" ht="23.25" x14ac:dyDescent="0.25">
      <c r="A97" s="258"/>
      <c r="B97" s="227" t="s">
        <v>443</v>
      </c>
      <c r="C97" s="402" t="s">
        <v>444</v>
      </c>
      <c r="D97" s="402"/>
      <c r="E97" s="402"/>
      <c r="F97" s="257" t="s">
        <v>445</v>
      </c>
      <c r="G97" s="256">
        <v>97</v>
      </c>
      <c r="H97" s="240"/>
      <c r="I97" s="256">
        <v>97</v>
      </c>
      <c r="J97" s="255"/>
      <c r="K97" s="240"/>
      <c r="L97" s="254">
        <v>6809.4</v>
      </c>
      <c r="M97" s="240"/>
      <c r="N97" s="253">
        <v>154437.19</v>
      </c>
      <c r="AG97" s="239"/>
      <c r="AH97" s="218"/>
      <c r="AJ97" s="201" t="s">
        <v>444</v>
      </c>
      <c r="AL97" s="218"/>
    </row>
    <row r="98" spans="1:41" s="203" customFormat="1" ht="23.25" x14ac:dyDescent="0.25">
      <c r="A98" s="258"/>
      <c r="B98" s="227" t="s">
        <v>446</v>
      </c>
      <c r="C98" s="402" t="s">
        <v>447</v>
      </c>
      <c r="D98" s="402"/>
      <c r="E98" s="402"/>
      <c r="F98" s="257" t="s">
        <v>445</v>
      </c>
      <c r="G98" s="256">
        <v>51</v>
      </c>
      <c r="H98" s="240"/>
      <c r="I98" s="256">
        <v>51</v>
      </c>
      <c r="J98" s="255"/>
      <c r="K98" s="240"/>
      <c r="L98" s="254">
        <v>3580.2</v>
      </c>
      <c r="M98" s="240"/>
      <c r="N98" s="253">
        <v>81198.94</v>
      </c>
      <c r="AG98" s="239"/>
      <c r="AH98" s="218"/>
      <c r="AJ98" s="201" t="s">
        <v>447</v>
      </c>
      <c r="AL98" s="218"/>
    </row>
    <row r="99" spans="1:41" s="203" customFormat="1" ht="15" x14ac:dyDescent="0.25">
      <c r="A99" s="249"/>
      <c r="B99" s="221"/>
      <c r="C99" s="422" t="s">
        <v>448</v>
      </c>
      <c r="D99" s="422"/>
      <c r="E99" s="422"/>
      <c r="F99" s="248"/>
      <c r="G99" s="246"/>
      <c r="H99" s="246"/>
      <c r="I99" s="246"/>
      <c r="J99" s="247"/>
      <c r="K99" s="246"/>
      <c r="L99" s="245">
        <v>17704.599999999999</v>
      </c>
      <c r="M99" s="244"/>
      <c r="N99" s="243"/>
      <c r="AG99" s="239"/>
      <c r="AH99" s="218"/>
      <c r="AL99" s="218" t="s">
        <v>448</v>
      </c>
    </row>
    <row r="100" spans="1:41" s="203" customFormat="1" ht="15" x14ac:dyDescent="0.25">
      <c r="A100" s="252" t="s">
        <v>54</v>
      </c>
      <c r="B100" s="234" t="s">
        <v>459</v>
      </c>
      <c r="C100" s="422" t="s">
        <v>460</v>
      </c>
      <c r="D100" s="422"/>
      <c r="E100" s="422"/>
      <c r="F100" s="248" t="s">
        <v>461</v>
      </c>
      <c r="G100" s="246"/>
      <c r="H100" s="246"/>
      <c r="I100" s="251">
        <v>40</v>
      </c>
      <c r="J100" s="250">
        <v>179.4</v>
      </c>
      <c r="K100" s="246"/>
      <c r="L100" s="245">
        <v>7176</v>
      </c>
      <c r="M100" s="246"/>
      <c r="N100" s="243"/>
      <c r="AG100" s="239"/>
      <c r="AH100" s="218" t="s">
        <v>460</v>
      </c>
      <c r="AL100" s="218"/>
    </row>
    <row r="101" spans="1:41" s="203" customFormat="1" ht="15" x14ac:dyDescent="0.25">
      <c r="A101" s="249"/>
      <c r="B101" s="221"/>
      <c r="C101" s="402" t="s">
        <v>457</v>
      </c>
      <c r="D101" s="402"/>
      <c r="E101" s="402"/>
      <c r="F101" s="402"/>
      <c r="G101" s="402"/>
      <c r="H101" s="402"/>
      <c r="I101" s="402"/>
      <c r="J101" s="402"/>
      <c r="K101" s="402"/>
      <c r="L101" s="402"/>
      <c r="M101" s="402"/>
      <c r="N101" s="423"/>
      <c r="AG101" s="239"/>
      <c r="AH101" s="218"/>
      <c r="AL101" s="218"/>
      <c r="AM101" s="201" t="s">
        <v>457</v>
      </c>
    </row>
    <row r="102" spans="1:41" s="203" customFormat="1" ht="15" x14ac:dyDescent="0.25">
      <c r="A102" s="249"/>
      <c r="B102" s="221"/>
      <c r="C102" s="422" t="s">
        <v>448</v>
      </c>
      <c r="D102" s="422"/>
      <c r="E102" s="422"/>
      <c r="F102" s="248"/>
      <c r="G102" s="246"/>
      <c r="H102" s="246"/>
      <c r="I102" s="246"/>
      <c r="J102" s="247"/>
      <c r="K102" s="246"/>
      <c r="L102" s="245">
        <v>7176</v>
      </c>
      <c r="M102" s="244"/>
      <c r="N102" s="243"/>
      <c r="AG102" s="239"/>
      <c r="AH102" s="218"/>
      <c r="AL102" s="218" t="s">
        <v>448</v>
      </c>
    </row>
    <row r="103" spans="1:41" s="203" customFormat="1" ht="15" x14ac:dyDescent="0.25">
      <c r="A103" s="252" t="s">
        <v>71</v>
      </c>
      <c r="B103" s="234" t="s">
        <v>462</v>
      </c>
      <c r="C103" s="422" t="s">
        <v>463</v>
      </c>
      <c r="D103" s="422"/>
      <c r="E103" s="422"/>
      <c r="F103" s="248" t="s">
        <v>461</v>
      </c>
      <c r="G103" s="246"/>
      <c r="H103" s="246"/>
      <c r="I103" s="251">
        <v>10</v>
      </c>
      <c r="J103" s="250">
        <v>537</v>
      </c>
      <c r="K103" s="246"/>
      <c r="L103" s="245">
        <v>5370</v>
      </c>
      <c r="M103" s="246"/>
      <c r="N103" s="243"/>
      <c r="AG103" s="239"/>
      <c r="AH103" s="218" t="s">
        <v>463</v>
      </c>
      <c r="AL103" s="218"/>
    </row>
    <row r="104" spans="1:41" s="203" customFormat="1" ht="15" x14ac:dyDescent="0.25">
      <c r="A104" s="249"/>
      <c r="B104" s="221"/>
      <c r="C104" s="402" t="s">
        <v>457</v>
      </c>
      <c r="D104" s="402"/>
      <c r="E104" s="402"/>
      <c r="F104" s="402"/>
      <c r="G104" s="402"/>
      <c r="H104" s="402"/>
      <c r="I104" s="402"/>
      <c r="J104" s="402"/>
      <c r="K104" s="402"/>
      <c r="L104" s="402"/>
      <c r="M104" s="402"/>
      <c r="N104" s="423"/>
      <c r="AG104" s="239"/>
      <c r="AH104" s="218"/>
      <c r="AL104" s="218"/>
      <c r="AM104" s="201" t="s">
        <v>457</v>
      </c>
    </row>
    <row r="105" spans="1:41" s="203" customFormat="1" ht="15" x14ac:dyDescent="0.25">
      <c r="A105" s="249"/>
      <c r="B105" s="221"/>
      <c r="C105" s="422" t="s">
        <v>448</v>
      </c>
      <c r="D105" s="422"/>
      <c r="E105" s="422"/>
      <c r="F105" s="248"/>
      <c r="G105" s="246"/>
      <c r="H105" s="246"/>
      <c r="I105" s="246"/>
      <c r="J105" s="247"/>
      <c r="K105" s="246"/>
      <c r="L105" s="245">
        <v>5370</v>
      </c>
      <c r="M105" s="244"/>
      <c r="N105" s="243"/>
      <c r="AG105" s="239"/>
      <c r="AH105" s="218"/>
      <c r="AL105" s="218" t="s">
        <v>448</v>
      </c>
    </row>
    <row r="106" spans="1:41" s="203" customFormat="1" ht="0" hidden="1" customHeight="1" x14ac:dyDescent="0.25">
      <c r="A106" s="242"/>
      <c r="B106" s="216"/>
      <c r="C106" s="216"/>
      <c r="D106" s="216"/>
      <c r="E106" s="216"/>
      <c r="F106" s="241"/>
      <c r="G106" s="241"/>
      <c r="H106" s="241"/>
      <c r="I106" s="241"/>
      <c r="J106" s="217"/>
      <c r="K106" s="241"/>
      <c r="L106" s="217"/>
      <c r="M106" s="240"/>
      <c r="N106" s="217"/>
      <c r="AG106" s="239"/>
      <c r="AH106" s="218"/>
      <c r="AL106" s="218"/>
    </row>
    <row r="107" spans="1:41" s="203" customFormat="1" ht="11.25" hidden="1" customHeight="1" x14ac:dyDescent="0.25">
      <c r="B107" s="238"/>
      <c r="C107" s="238"/>
      <c r="D107" s="238"/>
      <c r="E107" s="238"/>
      <c r="F107" s="238"/>
      <c r="G107" s="238"/>
      <c r="H107" s="238"/>
      <c r="I107" s="238"/>
      <c r="J107" s="238"/>
      <c r="K107" s="238"/>
      <c r="L107" s="237"/>
      <c r="M107" s="237"/>
      <c r="N107" s="237"/>
    </row>
    <row r="108" spans="1:41" s="203" customFormat="1" ht="15" x14ac:dyDescent="0.25">
      <c r="A108" s="236"/>
      <c r="B108" s="235"/>
      <c r="C108" s="422" t="s">
        <v>464</v>
      </c>
      <c r="D108" s="422"/>
      <c r="E108" s="422"/>
      <c r="F108" s="422"/>
      <c r="G108" s="422"/>
      <c r="H108" s="422"/>
      <c r="I108" s="422"/>
      <c r="J108" s="422"/>
      <c r="K108" s="422"/>
      <c r="L108" s="233"/>
      <c r="M108" s="232"/>
      <c r="N108" s="231"/>
      <c r="AN108" s="218" t="s">
        <v>464</v>
      </c>
    </row>
    <row r="109" spans="1:41" s="203" customFormat="1" ht="15" x14ac:dyDescent="0.25">
      <c r="A109" s="223"/>
      <c r="B109" s="227"/>
      <c r="C109" s="402" t="s">
        <v>465</v>
      </c>
      <c r="D109" s="402"/>
      <c r="E109" s="402"/>
      <c r="F109" s="402"/>
      <c r="G109" s="402"/>
      <c r="H109" s="402"/>
      <c r="I109" s="402"/>
      <c r="J109" s="402"/>
      <c r="K109" s="402"/>
      <c r="L109" s="226">
        <v>1122943</v>
      </c>
      <c r="M109" s="225"/>
      <c r="N109" s="224">
        <v>8931136.3399999999</v>
      </c>
      <c r="AN109" s="218"/>
      <c r="AO109" s="201" t="s">
        <v>465</v>
      </c>
    </row>
    <row r="110" spans="1:41" s="203" customFormat="1" ht="15" x14ac:dyDescent="0.25">
      <c r="A110" s="223"/>
      <c r="B110" s="227"/>
      <c r="C110" s="402" t="s">
        <v>466</v>
      </c>
      <c r="D110" s="402"/>
      <c r="E110" s="402"/>
      <c r="F110" s="402"/>
      <c r="G110" s="402"/>
      <c r="H110" s="402"/>
      <c r="I110" s="402"/>
      <c r="J110" s="402"/>
      <c r="K110" s="402"/>
      <c r="L110" s="230"/>
      <c r="M110" s="225"/>
      <c r="N110" s="229"/>
      <c r="AN110" s="218"/>
      <c r="AO110" s="201" t="s">
        <v>466</v>
      </c>
    </row>
    <row r="111" spans="1:41" s="203" customFormat="1" ht="15" x14ac:dyDescent="0.25">
      <c r="A111" s="223"/>
      <c r="B111" s="227"/>
      <c r="C111" s="402" t="s">
        <v>467</v>
      </c>
      <c r="D111" s="402"/>
      <c r="E111" s="402"/>
      <c r="F111" s="402"/>
      <c r="G111" s="402"/>
      <c r="H111" s="402"/>
      <c r="I111" s="402"/>
      <c r="J111" s="402"/>
      <c r="K111" s="402"/>
      <c r="L111" s="226">
        <v>24162</v>
      </c>
      <c r="M111" s="225"/>
      <c r="N111" s="224">
        <v>547994.16</v>
      </c>
      <c r="AN111" s="218"/>
      <c r="AO111" s="201" t="s">
        <v>467</v>
      </c>
    </row>
    <row r="112" spans="1:41" s="203" customFormat="1" ht="15" x14ac:dyDescent="0.25">
      <c r="A112" s="223"/>
      <c r="B112" s="227"/>
      <c r="C112" s="402" t="s">
        <v>468</v>
      </c>
      <c r="D112" s="402"/>
      <c r="E112" s="402"/>
      <c r="F112" s="402"/>
      <c r="G112" s="402"/>
      <c r="H112" s="402"/>
      <c r="I112" s="402"/>
      <c r="J112" s="402"/>
      <c r="K112" s="402"/>
      <c r="L112" s="226">
        <v>23340</v>
      </c>
      <c r="M112" s="225"/>
      <c r="N112" s="224">
        <v>231299.4</v>
      </c>
      <c r="AN112" s="218"/>
      <c r="AO112" s="201" t="s">
        <v>468</v>
      </c>
    </row>
    <row r="113" spans="1:42" s="203" customFormat="1" ht="15" x14ac:dyDescent="0.25">
      <c r="A113" s="223"/>
      <c r="B113" s="227"/>
      <c r="C113" s="402" t="s">
        <v>469</v>
      </c>
      <c r="D113" s="402"/>
      <c r="E113" s="402"/>
      <c r="F113" s="402"/>
      <c r="G113" s="402"/>
      <c r="H113" s="402"/>
      <c r="I113" s="402"/>
      <c r="J113" s="402"/>
      <c r="K113" s="402"/>
      <c r="L113" s="226">
        <v>1990</v>
      </c>
      <c r="M113" s="225"/>
      <c r="N113" s="224">
        <v>45133.2</v>
      </c>
      <c r="AN113" s="218"/>
      <c r="AO113" s="201" t="s">
        <v>469</v>
      </c>
    </row>
    <row r="114" spans="1:42" s="203" customFormat="1" ht="15" x14ac:dyDescent="0.25">
      <c r="A114" s="223"/>
      <c r="B114" s="227"/>
      <c r="C114" s="402" t="s">
        <v>470</v>
      </c>
      <c r="D114" s="402"/>
      <c r="E114" s="402"/>
      <c r="F114" s="402"/>
      <c r="G114" s="402"/>
      <c r="H114" s="402"/>
      <c r="I114" s="402"/>
      <c r="J114" s="402"/>
      <c r="K114" s="402"/>
      <c r="L114" s="226">
        <v>1075441</v>
      </c>
      <c r="M114" s="225"/>
      <c r="N114" s="224">
        <v>8151842.7800000003</v>
      </c>
      <c r="AN114" s="218"/>
      <c r="AO114" s="201" t="s">
        <v>470</v>
      </c>
    </row>
    <row r="115" spans="1:42" s="203" customFormat="1" ht="15" x14ac:dyDescent="0.25">
      <c r="A115" s="223"/>
      <c r="B115" s="227"/>
      <c r="C115" s="402" t="s">
        <v>477</v>
      </c>
      <c r="D115" s="402"/>
      <c r="E115" s="402"/>
      <c r="F115" s="402"/>
      <c r="G115" s="402"/>
      <c r="H115" s="402"/>
      <c r="I115" s="402"/>
      <c r="J115" s="402"/>
      <c r="K115" s="402"/>
      <c r="L115" s="226">
        <v>1161647.96</v>
      </c>
      <c r="M115" s="225"/>
      <c r="N115" s="224">
        <v>9808964.8300000001</v>
      </c>
      <c r="AN115" s="218"/>
      <c r="AO115" s="201" t="s">
        <v>477</v>
      </c>
    </row>
    <row r="116" spans="1:42" s="203" customFormat="1" ht="15" x14ac:dyDescent="0.25">
      <c r="A116" s="223"/>
      <c r="B116" s="227"/>
      <c r="C116" s="402" t="s">
        <v>466</v>
      </c>
      <c r="D116" s="402"/>
      <c r="E116" s="402"/>
      <c r="F116" s="402"/>
      <c r="G116" s="402"/>
      <c r="H116" s="402"/>
      <c r="I116" s="402"/>
      <c r="J116" s="402"/>
      <c r="K116" s="402"/>
      <c r="L116" s="230"/>
      <c r="M116" s="225"/>
      <c r="N116" s="229"/>
      <c r="AN116" s="218"/>
      <c r="AO116" s="201" t="s">
        <v>466</v>
      </c>
    </row>
    <row r="117" spans="1:42" s="203" customFormat="1" ht="15" x14ac:dyDescent="0.25">
      <c r="A117" s="223"/>
      <c r="B117" s="227"/>
      <c r="C117" s="402" t="s">
        <v>471</v>
      </c>
      <c r="D117" s="402"/>
      <c r="E117" s="402"/>
      <c r="F117" s="402"/>
      <c r="G117" s="402"/>
      <c r="H117" s="402"/>
      <c r="I117" s="402"/>
      <c r="J117" s="402"/>
      <c r="K117" s="402"/>
      <c r="L117" s="226">
        <v>24162</v>
      </c>
      <c r="M117" s="225"/>
      <c r="N117" s="224">
        <v>547994.16</v>
      </c>
      <c r="AN117" s="218"/>
      <c r="AO117" s="201" t="s">
        <v>471</v>
      </c>
    </row>
    <row r="118" spans="1:42" s="203" customFormat="1" ht="45" x14ac:dyDescent="0.25">
      <c r="A118" s="223"/>
      <c r="B118" s="227" t="s">
        <v>540</v>
      </c>
      <c r="C118" s="402" t="s">
        <v>472</v>
      </c>
      <c r="D118" s="402"/>
      <c r="E118" s="402"/>
      <c r="F118" s="402"/>
      <c r="G118" s="402"/>
      <c r="H118" s="402"/>
      <c r="I118" s="402"/>
      <c r="J118" s="402"/>
      <c r="K118" s="402"/>
      <c r="L118" s="226">
        <v>23340</v>
      </c>
      <c r="M118" s="228">
        <v>9.91</v>
      </c>
      <c r="N118" s="224">
        <v>231299.4</v>
      </c>
      <c r="AN118" s="218"/>
      <c r="AO118" s="201" t="s">
        <v>472</v>
      </c>
    </row>
    <row r="119" spans="1:42" s="203" customFormat="1" ht="15" x14ac:dyDescent="0.25">
      <c r="A119" s="223"/>
      <c r="B119" s="227"/>
      <c r="C119" s="402" t="s">
        <v>473</v>
      </c>
      <c r="D119" s="402"/>
      <c r="E119" s="402"/>
      <c r="F119" s="402"/>
      <c r="G119" s="402"/>
      <c r="H119" s="402"/>
      <c r="I119" s="402"/>
      <c r="J119" s="402"/>
      <c r="K119" s="402"/>
      <c r="L119" s="226">
        <v>1990</v>
      </c>
      <c r="M119" s="225"/>
      <c r="N119" s="224">
        <v>45133.2</v>
      </c>
      <c r="AN119" s="218"/>
      <c r="AO119" s="201" t="s">
        <v>473</v>
      </c>
    </row>
    <row r="120" spans="1:42" s="203" customFormat="1" ht="45" x14ac:dyDescent="0.25">
      <c r="A120" s="223"/>
      <c r="B120" s="227" t="s">
        <v>540</v>
      </c>
      <c r="C120" s="402" t="s">
        <v>474</v>
      </c>
      <c r="D120" s="402"/>
      <c r="E120" s="402"/>
      <c r="F120" s="402"/>
      <c r="G120" s="402"/>
      <c r="H120" s="402"/>
      <c r="I120" s="402"/>
      <c r="J120" s="402"/>
      <c r="K120" s="402"/>
      <c r="L120" s="226">
        <v>1075441</v>
      </c>
      <c r="M120" s="228">
        <v>7.58</v>
      </c>
      <c r="N120" s="224">
        <v>8151842.7800000003</v>
      </c>
      <c r="AN120" s="218"/>
      <c r="AO120" s="201" t="s">
        <v>474</v>
      </c>
    </row>
    <row r="121" spans="1:42" s="203" customFormat="1" ht="15" x14ac:dyDescent="0.25">
      <c r="A121" s="223"/>
      <c r="B121" s="227"/>
      <c r="C121" s="402" t="s">
        <v>475</v>
      </c>
      <c r="D121" s="402"/>
      <c r="E121" s="402"/>
      <c r="F121" s="402"/>
      <c r="G121" s="402"/>
      <c r="H121" s="402"/>
      <c r="I121" s="402"/>
      <c r="J121" s="402"/>
      <c r="K121" s="402"/>
      <c r="L121" s="226">
        <v>25367.439999999999</v>
      </c>
      <c r="M121" s="225"/>
      <c r="N121" s="224">
        <v>575333.53</v>
      </c>
      <c r="AN121" s="218"/>
      <c r="AO121" s="201" t="s">
        <v>475</v>
      </c>
    </row>
    <row r="122" spans="1:42" s="203" customFormat="1" ht="15" x14ac:dyDescent="0.25">
      <c r="A122" s="223"/>
      <c r="B122" s="227"/>
      <c r="C122" s="402" t="s">
        <v>476</v>
      </c>
      <c r="D122" s="402"/>
      <c r="E122" s="402"/>
      <c r="F122" s="402"/>
      <c r="G122" s="402"/>
      <c r="H122" s="402"/>
      <c r="I122" s="402"/>
      <c r="J122" s="402"/>
      <c r="K122" s="402"/>
      <c r="L122" s="226">
        <v>13337.52</v>
      </c>
      <c r="M122" s="225"/>
      <c r="N122" s="224">
        <v>302494.96000000002</v>
      </c>
      <c r="AN122" s="218"/>
      <c r="AO122" s="201" t="s">
        <v>476</v>
      </c>
    </row>
    <row r="123" spans="1:42" s="203" customFormat="1" ht="15" x14ac:dyDescent="0.25">
      <c r="A123" s="223"/>
      <c r="B123" s="227"/>
      <c r="C123" s="402" t="s">
        <v>478</v>
      </c>
      <c r="D123" s="402"/>
      <c r="E123" s="402"/>
      <c r="F123" s="402"/>
      <c r="G123" s="402"/>
      <c r="H123" s="402"/>
      <c r="I123" s="402"/>
      <c r="J123" s="402"/>
      <c r="K123" s="402"/>
      <c r="L123" s="226">
        <v>26152</v>
      </c>
      <c r="M123" s="225"/>
      <c r="N123" s="224">
        <v>593127.36</v>
      </c>
      <c r="AN123" s="218"/>
      <c r="AO123" s="201" t="s">
        <v>478</v>
      </c>
    </row>
    <row r="124" spans="1:42" s="203" customFormat="1" ht="15" x14ac:dyDescent="0.25">
      <c r="A124" s="223"/>
      <c r="B124" s="227"/>
      <c r="C124" s="402" t="s">
        <v>479</v>
      </c>
      <c r="D124" s="402"/>
      <c r="E124" s="402"/>
      <c r="F124" s="402"/>
      <c r="G124" s="402"/>
      <c r="H124" s="402"/>
      <c r="I124" s="402"/>
      <c r="J124" s="402"/>
      <c r="K124" s="402"/>
      <c r="L124" s="226">
        <v>25367.439999999999</v>
      </c>
      <c r="M124" s="225"/>
      <c r="N124" s="224">
        <v>575333.53</v>
      </c>
      <c r="AN124" s="218"/>
      <c r="AO124" s="201" t="s">
        <v>479</v>
      </c>
    </row>
    <row r="125" spans="1:42" s="203" customFormat="1" ht="15" x14ac:dyDescent="0.25">
      <c r="A125" s="223"/>
      <c r="B125" s="227"/>
      <c r="C125" s="402" t="s">
        <v>480</v>
      </c>
      <c r="D125" s="402"/>
      <c r="E125" s="402"/>
      <c r="F125" s="402"/>
      <c r="G125" s="402"/>
      <c r="H125" s="402"/>
      <c r="I125" s="402"/>
      <c r="J125" s="402"/>
      <c r="K125" s="402"/>
      <c r="L125" s="226">
        <v>13337.52</v>
      </c>
      <c r="M125" s="225"/>
      <c r="N125" s="224">
        <v>302494.96000000002</v>
      </c>
      <c r="AN125" s="218"/>
      <c r="AO125" s="201" t="s">
        <v>480</v>
      </c>
    </row>
    <row r="126" spans="1:42" s="203" customFormat="1" ht="15" x14ac:dyDescent="0.25">
      <c r="A126" s="223"/>
      <c r="B126" s="222"/>
      <c r="C126" s="425" t="s">
        <v>481</v>
      </c>
      <c r="D126" s="425"/>
      <c r="E126" s="425"/>
      <c r="F126" s="425"/>
      <c r="G126" s="425"/>
      <c r="H126" s="425"/>
      <c r="I126" s="425"/>
      <c r="J126" s="425"/>
      <c r="K126" s="425"/>
      <c r="L126" s="215">
        <v>1161647.96</v>
      </c>
      <c r="M126" s="220"/>
      <c r="N126" s="219">
        <v>9808964.8300000001</v>
      </c>
      <c r="AN126" s="218"/>
      <c r="AP126" s="218" t="s">
        <v>481</v>
      </c>
    </row>
    <row r="127" spans="1:42" s="203" customFormat="1" ht="13.5" hidden="1" customHeight="1" x14ac:dyDescent="0.25">
      <c r="B127" s="217"/>
      <c r="C127" s="216"/>
      <c r="D127" s="216"/>
      <c r="E127" s="216"/>
      <c r="F127" s="216"/>
      <c r="G127" s="216"/>
      <c r="H127" s="216"/>
      <c r="I127" s="216"/>
      <c r="J127" s="216"/>
      <c r="K127" s="216"/>
      <c r="L127" s="215"/>
      <c r="M127" s="214"/>
      <c r="N127" s="213"/>
    </row>
    <row r="128" spans="1:42" s="203" customFormat="1" ht="30.75" customHeight="1" x14ac:dyDescent="0.25">
      <c r="A128" s="212"/>
      <c r="B128" s="211"/>
      <c r="C128" s="211"/>
      <c r="D128" s="211"/>
      <c r="E128" s="211"/>
      <c r="F128" s="211"/>
      <c r="G128" s="211"/>
      <c r="H128" s="211"/>
      <c r="I128" s="211"/>
      <c r="J128" s="211"/>
      <c r="K128" s="211"/>
      <c r="L128" s="211"/>
      <c r="M128" s="211"/>
      <c r="N128" s="211"/>
    </row>
    <row r="129" spans="1:42" s="205" customFormat="1" x14ac:dyDescent="0.2">
      <c r="A129" s="208"/>
      <c r="B129" s="209" t="s">
        <v>482</v>
      </c>
      <c r="C129" s="426" t="s">
        <v>539</v>
      </c>
      <c r="D129" s="426"/>
      <c r="E129" s="426"/>
      <c r="F129" s="426"/>
      <c r="G129" s="426"/>
      <c r="H129" s="426"/>
      <c r="I129" s="426"/>
      <c r="J129" s="426"/>
      <c r="K129" s="426"/>
      <c r="L129" s="426"/>
      <c r="V129" s="206"/>
      <c r="W129" s="206"/>
      <c r="X129" s="206"/>
      <c r="Y129" s="206"/>
      <c r="Z129" s="206"/>
      <c r="AA129" s="206"/>
      <c r="AB129" s="206"/>
      <c r="AC129" s="206"/>
      <c r="AD129" s="206"/>
      <c r="AE129" s="206"/>
      <c r="AF129" s="206"/>
      <c r="AG129" s="206"/>
      <c r="AH129" s="206"/>
      <c r="AI129" s="206"/>
      <c r="AJ129" s="206"/>
      <c r="AK129" s="206"/>
      <c r="AL129" s="206"/>
      <c r="AM129" s="206"/>
      <c r="AN129" s="206"/>
      <c r="AO129" s="206"/>
      <c r="AP129" s="206"/>
    </row>
    <row r="130" spans="1:42" s="205" customFormat="1" ht="13.5" customHeight="1" x14ac:dyDescent="0.2">
      <c r="A130" s="208"/>
      <c r="B130" s="210"/>
      <c r="C130" s="424" t="s">
        <v>483</v>
      </c>
      <c r="D130" s="424"/>
      <c r="E130" s="424"/>
      <c r="F130" s="424"/>
      <c r="G130" s="424"/>
      <c r="H130" s="424"/>
      <c r="I130" s="424"/>
      <c r="J130" s="424"/>
      <c r="K130" s="424"/>
      <c r="L130" s="424"/>
      <c r="V130" s="206"/>
      <c r="W130" s="206"/>
      <c r="X130" s="206"/>
      <c r="Y130" s="206"/>
      <c r="Z130" s="206"/>
      <c r="AA130" s="206"/>
      <c r="AB130" s="206"/>
      <c r="AC130" s="206"/>
      <c r="AD130" s="206"/>
      <c r="AE130" s="206"/>
      <c r="AF130" s="206"/>
      <c r="AG130" s="206"/>
      <c r="AH130" s="206"/>
      <c r="AI130" s="206"/>
      <c r="AJ130" s="206"/>
      <c r="AK130" s="206"/>
      <c r="AL130" s="206"/>
      <c r="AM130" s="206"/>
      <c r="AN130" s="206"/>
      <c r="AO130" s="206"/>
      <c r="AP130" s="206"/>
    </row>
    <row r="131" spans="1:42" s="205" customFormat="1" ht="18.75" customHeight="1" x14ac:dyDescent="0.2">
      <c r="A131" s="208"/>
      <c r="B131" s="210"/>
      <c r="C131" s="207"/>
      <c r="D131" s="207"/>
      <c r="E131" s="207"/>
      <c r="F131" s="207"/>
      <c r="G131" s="207"/>
      <c r="H131" s="207"/>
      <c r="I131" s="207"/>
      <c r="J131" s="207"/>
      <c r="K131" s="207"/>
      <c r="L131" s="207"/>
      <c r="V131" s="206"/>
      <c r="W131" s="206"/>
      <c r="X131" s="206"/>
      <c r="Y131" s="206"/>
      <c r="Z131" s="206"/>
      <c r="AA131" s="206"/>
      <c r="AB131" s="206"/>
      <c r="AC131" s="206"/>
      <c r="AD131" s="206"/>
      <c r="AE131" s="206"/>
      <c r="AF131" s="206"/>
      <c r="AG131" s="206"/>
      <c r="AH131" s="206"/>
      <c r="AI131" s="206"/>
      <c r="AJ131" s="206"/>
      <c r="AK131" s="206"/>
      <c r="AL131" s="206"/>
      <c r="AM131" s="206"/>
      <c r="AN131" s="206"/>
      <c r="AO131" s="206"/>
      <c r="AP131" s="206"/>
    </row>
    <row r="132" spans="1:42" s="205" customFormat="1" ht="12.75" customHeight="1" x14ac:dyDescent="0.2">
      <c r="A132" s="208"/>
      <c r="B132" s="209" t="s">
        <v>484</v>
      </c>
      <c r="C132" s="426" t="s">
        <v>538</v>
      </c>
      <c r="D132" s="426"/>
      <c r="E132" s="426"/>
      <c r="F132" s="426"/>
      <c r="G132" s="426"/>
      <c r="H132" s="426"/>
      <c r="I132" s="426"/>
      <c r="J132" s="426"/>
      <c r="K132" s="426"/>
      <c r="L132" s="426"/>
      <c r="V132" s="206"/>
      <c r="W132" s="206"/>
      <c r="X132" s="206"/>
      <c r="Y132" s="206"/>
      <c r="Z132" s="206"/>
      <c r="AA132" s="206"/>
      <c r="AB132" s="206"/>
      <c r="AC132" s="206"/>
      <c r="AD132" s="206"/>
      <c r="AE132" s="206"/>
      <c r="AF132" s="206"/>
      <c r="AG132" s="206"/>
      <c r="AH132" s="206"/>
      <c r="AI132" s="206"/>
      <c r="AJ132" s="206"/>
      <c r="AK132" s="206"/>
      <c r="AL132" s="206"/>
      <c r="AM132" s="206"/>
      <c r="AN132" s="206"/>
      <c r="AO132" s="206"/>
      <c r="AP132" s="206"/>
    </row>
    <row r="133" spans="1:42" s="205" customFormat="1" ht="13.5" customHeight="1" x14ac:dyDescent="0.2">
      <c r="A133" s="208"/>
      <c r="C133" s="424" t="s">
        <v>483</v>
      </c>
      <c r="D133" s="424"/>
      <c r="E133" s="424"/>
      <c r="F133" s="424"/>
      <c r="G133" s="424"/>
      <c r="H133" s="424"/>
      <c r="I133" s="424"/>
      <c r="J133" s="424"/>
      <c r="K133" s="424"/>
      <c r="L133" s="424"/>
      <c r="V133" s="206"/>
      <c r="W133" s="206"/>
      <c r="X133" s="206"/>
      <c r="Y133" s="206"/>
      <c r="Z133" s="206"/>
      <c r="AA133" s="206"/>
      <c r="AB133" s="206"/>
      <c r="AC133" s="206"/>
      <c r="AD133" s="206"/>
      <c r="AE133" s="206"/>
      <c r="AF133" s="206"/>
      <c r="AG133" s="206"/>
      <c r="AH133" s="206"/>
      <c r="AI133" s="206"/>
      <c r="AJ133" s="206"/>
      <c r="AK133" s="206"/>
      <c r="AL133" s="206"/>
      <c r="AM133" s="206"/>
      <c r="AN133" s="206"/>
      <c r="AO133" s="206"/>
      <c r="AP133" s="206"/>
    </row>
    <row r="134" spans="1:42" s="205" customFormat="1" ht="19.5" customHeight="1" x14ac:dyDescent="0.2">
      <c r="A134" s="208"/>
      <c r="C134" s="207"/>
      <c r="D134" s="207"/>
      <c r="E134" s="207"/>
      <c r="F134" s="207"/>
      <c r="G134" s="207"/>
      <c r="H134" s="207"/>
      <c r="I134" s="207"/>
      <c r="J134" s="207"/>
      <c r="K134" s="207"/>
      <c r="L134" s="207"/>
      <c r="V134" s="206"/>
      <c r="W134" s="206"/>
      <c r="X134" s="206"/>
      <c r="Y134" s="206"/>
      <c r="Z134" s="206"/>
      <c r="AA134" s="206"/>
      <c r="AB134" s="206"/>
      <c r="AC134" s="206"/>
      <c r="AD134" s="206"/>
      <c r="AE134" s="206"/>
      <c r="AF134" s="206"/>
      <c r="AG134" s="206"/>
      <c r="AH134" s="206"/>
      <c r="AI134" s="206"/>
      <c r="AJ134" s="206"/>
      <c r="AK134" s="206"/>
      <c r="AL134" s="206"/>
      <c r="AM134" s="206"/>
      <c r="AN134" s="206"/>
      <c r="AO134" s="206"/>
      <c r="AP134" s="206"/>
    </row>
    <row r="135" spans="1:42" s="203" customFormat="1" ht="19.5" customHeight="1" x14ac:dyDescent="0.25"/>
    <row r="136" spans="1:42" s="203" customFormat="1" ht="15" x14ac:dyDescent="0.25">
      <c r="B136" s="204"/>
      <c r="D136" s="204"/>
      <c r="F136" s="204"/>
    </row>
  </sheetData>
  <mergeCells count="123">
    <mergeCell ref="C120:K120"/>
    <mergeCell ref="C121:K121"/>
    <mergeCell ref="C122:K122"/>
    <mergeCell ref="C123:K123"/>
    <mergeCell ref="C124:K124"/>
    <mergeCell ref="C133:L133"/>
    <mergeCell ref="C125:K125"/>
    <mergeCell ref="C126:K126"/>
    <mergeCell ref="C129:L129"/>
    <mergeCell ref="C130:L130"/>
    <mergeCell ref="C132:L132"/>
    <mergeCell ref="C115:K115"/>
    <mergeCell ref="C116:K116"/>
    <mergeCell ref="C117:K117"/>
    <mergeCell ref="C118:K118"/>
    <mergeCell ref="C119:K119"/>
    <mergeCell ref="C110:K110"/>
    <mergeCell ref="C111:K111"/>
    <mergeCell ref="C112:K112"/>
    <mergeCell ref="C113:K113"/>
    <mergeCell ref="C114:K114"/>
    <mergeCell ref="C103:E103"/>
    <mergeCell ref="C104:N104"/>
    <mergeCell ref="C105:E105"/>
    <mergeCell ref="C108:K108"/>
    <mergeCell ref="C109:K109"/>
    <mergeCell ref="C98:E98"/>
    <mergeCell ref="C99:E99"/>
    <mergeCell ref="C100:E100"/>
    <mergeCell ref="C101:N101"/>
    <mergeCell ref="C102:E102"/>
    <mergeCell ref="C93:E93"/>
    <mergeCell ref="C94:E94"/>
    <mergeCell ref="C95:E95"/>
    <mergeCell ref="C96:E96"/>
    <mergeCell ref="C97:E97"/>
    <mergeCell ref="C88:E88"/>
    <mergeCell ref="C89:N89"/>
    <mergeCell ref="C90:E90"/>
    <mergeCell ref="C91:E91"/>
    <mergeCell ref="C92:E92"/>
    <mergeCell ref="C83:E83"/>
    <mergeCell ref="C84:E84"/>
    <mergeCell ref="C85:E85"/>
    <mergeCell ref="C86:E86"/>
    <mergeCell ref="C87:E87"/>
    <mergeCell ref="C78:E78"/>
    <mergeCell ref="C79:E79"/>
    <mergeCell ref="C80:E80"/>
    <mergeCell ref="C81:E81"/>
    <mergeCell ref="C82:E82"/>
    <mergeCell ref="C74:N74"/>
    <mergeCell ref="C75:E75"/>
    <mergeCell ref="C76:E76"/>
    <mergeCell ref="C77:E77"/>
    <mergeCell ref="C68:E68"/>
    <mergeCell ref="C69:E69"/>
    <mergeCell ref="C70:E70"/>
    <mergeCell ref="C71:E71"/>
    <mergeCell ref="C72:E72"/>
    <mergeCell ref="C65:E65"/>
    <mergeCell ref="C66:E66"/>
    <mergeCell ref="C67:E67"/>
    <mergeCell ref="C58:E58"/>
    <mergeCell ref="C59:N59"/>
    <mergeCell ref="C60:E60"/>
    <mergeCell ref="C61:E61"/>
    <mergeCell ref="C62:E62"/>
    <mergeCell ref="C73:E73"/>
    <mergeCell ref="C57:E57"/>
    <mergeCell ref="C48:E48"/>
    <mergeCell ref="C49:E49"/>
    <mergeCell ref="C50:E50"/>
    <mergeCell ref="C51:E51"/>
    <mergeCell ref="C52:E52"/>
    <mergeCell ref="F41:F43"/>
    <mergeCell ref="C63:E63"/>
    <mergeCell ref="C64:E64"/>
    <mergeCell ref="C53:E53"/>
    <mergeCell ref="C54:E54"/>
    <mergeCell ref="N41:N43"/>
    <mergeCell ref="C44:E44"/>
    <mergeCell ref="A45:N45"/>
    <mergeCell ref="C46:E46"/>
    <mergeCell ref="C47:E47"/>
    <mergeCell ref="C55:E55"/>
    <mergeCell ref="C56:E56"/>
    <mergeCell ref="L38:M38"/>
    <mergeCell ref="L39:M39"/>
    <mergeCell ref="A41:A43"/>
    <mergeCell ref="B41:B43"/>
    <mergeCell ref="C41:E43"/>
    <mergeCell ref="A26:N26"/>
    <mergeCell ref="A27:N27"/>
    <mergeCell ref="B29:F29"/>
    <mergeCell ref="B30:F30"/>
    <mergeCell ref="L37:M37"/>
    <mergeCell ref="G41:I42"/>
    <mergeCell ref="J41:L42"/>
    <mergeCell ref="M41:M43"/>
    <mergeCell ref="A23:N23"/>
    <mergeCell ref="A24:N24"/>
    <mergeCell ref="G11:N11"/>
    <mergeCell ref="G12:N12"/>
    <mergeCell ref="A13:F13"/>
    <mergeCell ref="G13:N13"/>
    <mergeCell ref="A14:F14"/>
    <mergeCell ref="G14:N14"/>
    <mergeCell ref="A15:F15"/>
    <mergeCell ref="G15:N15"/>
    <mergeCell ref="A16:F16"/>
    <mergeCell ref="G16:N16"/>
    <mergeCell ref="A17:F17"/>
    <mergeCell ref="G17:N17"/>
    <mergeCell ref="A4:C4"/>
    <mergeCell ref="K4:N4"/>
    <mergeCell ref="A5:D5"/>
    <mergeCell ref="J5:N5"/>
    <mergeCell ref="A6:D6"/>
    <mergeCell ref="J6:N6"/>
    <mergeCell ref="A19:N19"/>
    <mergeCell ref="A20:N20"/>
    <mergeCell ref="A22:N22"/>
  </mergeCells>
  <printOptions horizontalCentered="1"/>
  <pageMargins left="0.39370077848434498" right="0.23622047901153601" top="0.35433071851730302" bottom="0.590551197528839" header="0" footer="0.36666667461395303"/>
  <pageSetup paperSize="9" scale="89" fitToHeight="0" orientation="landscape" r:id="rId1"/>
  <headerFooter>
    <oddFooter>&amp;RСтраница &amp;P</oddFooter>
  </headerFooter>
  <rowBreaks count="1" manualBreakCount="1">
    <brk id="39" max="13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zoomScale="60" workbookViewId="0">
      <selection activeCell="A11" sqref="A11:C1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67</v>
      </c>
    </row>
    <row r="2" spans="1:29" s="7" customFormat="1" ht="18.75" customHeight="1" x14ac:dyDescent="0.3">
      <c r="A2" s="13"/>
      <c r="C2" s="11" t="s">
        <v>10</v>
      </c>
    </row>
    <row r="3" spans="1:29" s="7" customFormat="1" ht="18.75" x14ac:dyDescent="0.3">
      <c r="A3" s="12"/>
      <c r="C3" s="11" t="s">
        <v>389</v>
      </c>
    </row>
    <row r="4" spans="1:29" s="7" customFormat="1" ht="15.75" x14ac:dyDescent="0.2">
      <c r="A4" s="309" t="s">
        <v>523</v>
      </c>
      <c r="B4" s="309"/>
      <c r="C4" s="309"/>
    </row>
    <row r="5" spans="1:29" s="7" customFormat="1" ht="15.75" x14ac:dyDescent="0.2">
      <c r="A5" s="12"/>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7" customFormat="1" ht="18.75" x14ac:dyDescent="0.3">
      <c r="A6" s="313" t="s">
        <v>9</v>
      </c>
      <c r="B6" s="313"/>
      <c r="C6" s="313"/>
      <c r="G6" s="11"/>
    </row>
    <row r="7" spans="1:29" s="7" customFormat="1" ht="18.75" x14ac:dyDescent="0.2">
      <c r="A7" s="10"/>
      <c r="B7" s="10"/>
      <c r="C7" s="10"/>
      <c r="D7" s="9"/>
      <c r="E7" s="9"/>
      <c r="F7" s="9"/>
      <c r="G7" s="9"/>
      <c r="H7" s="9"/>
      <c r="I7" s="9"/>
      <c r="J7" s="9"/>
      <c r="K7" s="9"/>
      <c r="L7" s="9"/>
      <c r="M7" s="9"/>
      <c r="N7" s="9"/>
      <c r="O7" s="9"/>
      <c r="P7" s="9"/>
      <c r="Q7" s="9"/>
      <c r="R7" s="9"/>
      <c r="S7" s="9"/>
      <c r="T7" s="9"/>
      <c r="U7" s="9"/>
    </row>
    <row r="8" spans="1:29" s="7" customFormat="1" ht="18.75" x14ac:dyDescent="0.2">
      <c r="A8" s="314" t="s">
        <v>515</v>
      </c>
      <c r="B8" s="314"/>
      <c r="C8" s="314"/>
      <c r="D8" s="10"/>
      <c r="E8" s="10"/>
      <c r="F8" s="10"/>
      <c r="G8" s="10"/>
      <c r="H8" s="9"/>
      <c r="I8" s="9"/>
      <c r="J8" s="9"/>
      <c r="K8" s="9"/>
      <c r="L8" s="9"/>
      <c r="M8" s="9"/>
      <c r="N8" s="9"/>
      <c r="O8" s="9"/>
      <c r="P8" s="9"/>
      <c r="Q8" s="9"/>
      <c r="R8" s="9"/>
      <c r="S8" s="9"/>
      <c r="T8" s="9"/>
      <c r="U8" s="9"/>
    </row>
    <row r="9" spans="1:29" s="7" customFormat="1" ht="18.75" x14ac:dyDescent="0.2">
      <c r="A9" s="310" t="s">
        <v>8</v>
      </c>
      <c r="B9" s="310"/>
      <c r="C9" s="310"/>
      <c r="D9" s="6"/>
      <c r="E9" s="6"/>
      <c r="F9" s="6"/>
      <c r="G9" s="6"/>
      <c r="H9" s="9"/>
      <c r="I9" s="9"/>
      <c r="J9" s="9"/>
      <c r="K9" s="9"/>
      <c r="L9" s="9"/>
      <c r="M9" s="9"/>
      <c r="N9" s="9"/>
      <c r="O9" s="9"/>
      <c r="P9" s="9"/>
      <c r="Q9" s="9"/>
      <c r="R9" s="9"/>
      <c r="S9" s="9"/>
      <c r="T9" s="9"/>
      <c r="U9" s="9"/>
    </row>
    <row r="10" spans="1:29" s="7" customFormat="1" ht="18.75" x14ac:dyDescent="0.2">
      <c r="A10" s="10"/>
      <c r="B10" s="10"/>
      <c r="C10" s="10"/>
      <c r="D10" s="4"/>
      <c r="E10" s="4"/>
      <c r="F10" s="4"/>
      <c r="G10" s="4"/>
      <c r="H10" s="9"/>
      <c r="I10" s="9"/>
      <c r="J10" s="9"/>
      <c r="K10" s="9"/>
      <c r="L10" s="9"/>
      <c r="M10" s="9"/>
      <c r="N10" s="9"/>
      <c r="O10" s="9"/>
      <c r="P10" s="9"/>
      <c r="Q10" s="9"/>
      <c r="R10" s="9"/>
      <c r="S10" s="9"/>
      <c r="T10" s="9"/>
      <c r="U10" s="9"/>
    </row>
    <row r="11" spans="1:29" s="7" customFormat="1" ht="18.75" x14ac:dyDescent="0.2">
      <c r="A11" s="312" t="s">
        <v>564</v>
      </c>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0" t="s">
        <v>7</v>
      </c>
      <c r="B12" s="310"/>
      <c r="C12" s="310"/>
      <c r="D12" s="6"/>
      <c r="E12" s="6"/>
      <c r="F12" s="6"/>
      <c r="G12" s="6"/>
      <c r="H12" s="9"/>
      <c r="I12" s="9"/>
      <c r="J12" s="9"/>
      <c r="K12" s="9"/>
      <c r="L12" s="9"/>
      <c r="M12" s="9"/>
      <c r="N12" s="9"/>
      <c r="O12" s="9"/>
      <c r="P12" s="9"/>
      <c r="Q12" s="9"/>
      <c r="R12" s="9"/>
      <c r="S12" s="9"/>
      <c r="T12" s="9"/>
      <c r="U12" s="9"/>
    </row>
    <row r="13" spans="1:29" s="7" customFormat="1" ht="18.75" x14ac:dyDescent="0.2">
      <c r="A13" s="3"/>
      <c r="B13" s="3"/>
      <c r="C13" s="3"/>
      <c r="D13" s="4"/>
      <c r="E13" s="4"/>
      <c r="F13" s="4"/>
      <c r="G13" s="4"/>
      <c r="H13" s="9"/>
      <c r="I13" s="9"/>
      <c r="J13" s="9"/>
      <c r="K13" s="9"/>
      <c r="L13" s="9"/>
      <c r="M13" s="9"/>
      <c r="N13" s="9"/>
      <c r="O13" s="9"/>
      <c r="P13" s="9"/>
      <c r="Q13" s="9"/>
      <c r="R13" s="9"/>
      <c r="S13" s="9"/>
      <c r="T13" s="9"/>
      <c r="U13" s="9"/>
    </row>
    <row r="14" spans="1:29" s="7" customFormat="1" ht="15.75" customHeight="1" x14ac:dyDescent="0.2">
      <c r="A14" s="312" t="s">
        <v>526</v>
      </c>
      <c r="B14" s="312"/>
      <c r="C14" s="312"/>
      <c r="D14" s="3"/>
      <c r="E14" s="3"/>
      <c r="F14" s="3"/>
      <c r="G14" s="3"/>
      <c r="H14" s="3"/>
      <c r="I14" s="3"/>
      <c r="J14" s="3"/>
      <c r="K14" s="3"/>
      <c r="L14" s="3"/>
      <c r="M14" s="3"/>
      <c r="N14" s="3"/>
      <c r="O14" s="3"/>
      <c r="P14" s="3"/>
      <c r="Q14" s="3"/>
      <c r="R14" s="3"/>
      <c r="S14" s="3"/>
      <c r="T14" s="3"/>
      <c r="U14" s="3"/>
    </row>
    <row r="15" spans="1:29" s="2" customFormat="1" ht="15.75" x14ac:dyDescent="0.2">
      <c r="A15" s="310" t="s">
        <v>6</v>
      </c>
      <c r="B15" s="310"/>
      <c r="C15" s="310"/>
      <c r="D15" s="6"/>
      <c r="E15" s="6"/>
      <c r="F15" s="6"/>
      <c r="G15" s="6"/>
      <c r="H15" s="6"/>
      <c r="I15" s="6"/>
      <c r="J15" s="6"/>
      <c r="K15" s="6"/>
      <c r="L15" s="6"/>
      <c r="M15" s="6"/>
      <c r="N15" s="6"/>
      <c r="O15" s="6"/>
      <c r="P15" s="6"/>
      <c r="Q15" s="6"/>
      <c r="R15" s="6"/>
      <c r="S15" s="6"/>
      <c r="T15" s="6"/>
      <c r="U15" s="6"/>
    </row>
    <row r="16" spans="1:29" s="2" customFormat="1" ht="15" customHeight="1" x14ac:dyDescent="0.2">
      <c r="A16" s="310"/>
      <c r="B16" s="310"/>
      <c r="C16" s="310"/>
      <c r="D16" s="4"/>
      <c r="E16" s="4"/>
      <c r="F16" s="4"/>
      <c r="G16" s="4"/>
      <c r="H16" s="4"/>
      <c r="I16" s="4"/>
      <c r="J16" s="4"/>
      <c r="K16" s="4"/>
      <c r="L16" s="4"/>
      <c r="M16" s="4"/>
      <c r="N16" s="4"/>
      <c r="O16" s="4"/>
      <c r="P16" s="4"/>
      <c r="Q16" s="4"/>
      <c r="R16" s="4"/>
      <c r="S16" s="4"/>
      <c r="T16" s="4"/>
      <c r="U16" s="4"/>
    </row>
    <row r="17" spans="1:21" s="2" customFormat="1" ht="15" customHeight="1" x14ac:dyDescent="0.2">
      <c r="A17" s="315"/>
      <c r="B17" s="315"/>
      <c r="C17" s="315"/>
      <c r="D17" s="3"/>
      <c r="E17" s="3"/>
      <c r="F17" s="3"/>
      <c r="G17" s="3"/>
      <c r="H17" s="3"/>
      <c r="I17" s="3"/>
      <c r="J17" s="3"/>
      <c r="K17" s="3"/>
      <c r="L17" s="3"/>
      <c r="M17" s="3"/>
      <c r="N17" s="3"/>
      <c r="O17" s="3"/>
      <c r="P17" s="3"/>
      <c r="Q17" s="3"/>
      <c r="R17" s="3"/>
    </row>
    <row r="18" spans="1:21" s="2" customFormat="1" ht="27.75" customHeight="1" x14ac:dyDescent="0.2">
      <c r="A18" s="311" t="s">
        <v>335</v>
      </c>
      <c r="B18" s="311"/>
      <c r="C18" s="3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5</v>
      </c>
      <c r="B20" s="27" t="s">
        <v>66</v>
      </c>
      <c r="C20" s="26" t="s">
        <v>65</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33.75" customHeight="1" x14ac:dyDescent="0.2">
      <c r="A22" s="19" t="s">
        <v>64</v>
      </c>
      <c r="B22" s="22" t="s">
        <v>341</v>
      </c>
      <c r="C22" s="90" t="s">
        <v>370</v>
      </c>
      <c r="D22" s="4"/>
      <c r="E22" s="4"/>
      <c r="F22" s="3"/>
      <c r="G22" s="3"/>
      <c r="H22" s="3"/>
      <c r="I22" s="3"/>
      <c r="J22" s="3"/>
      <c r="K22" s="3"/>
      <c r="L22" s="3"/>
      <c r="M22" s="3"/>
      <c r="N22" s="3"/>
      <c r="O22" s="3"/>
      <c r="P22" s="3"/>
    </row>
    <row r="23" spans="1:21" ht="42.75" customHeight="1" x14ac:dyDescent="0.25">
      <c r="A23" s="19" t="s">
        <v>63</v>
      </c>
      <c r="B23" s="21" t="s">
        <v>60</v>
      </c>
      <c r="C23" s="97" t="s">
        <v>367</v>
      </c>
    </row>
    <row r="24" spans="1:21" ht="63" customHeight="1" x14ac:dyDescent="0.25">
      <c r="A24" s="19" t="s">
        <v>62</v>
      </c>
      <c r="B24" s="21" t="s">
        <v>365</v>
      </c>
      <c r="C24" s="29" t="s">
        <v>368</v>
      </c>
      <c r="D24" s="112"/>
      <c r="E24" s="112"/>
    </row>
    <row r="25" spans="1:21" ht="63" customHeight="1" x14ac:dyDescent="0.25">
      <c r="A25" s="19" t="s">
        <v>61</v>
      </c>
      <c r="B25" s="21" t="s">
        <v>353</v>
      </c>
      <c r="C25" s="20" t="s">
        <v>527</v>
      </c>
    </row>
    <row r="26" spans="1:21" ht="42.75" customHeight="1" x14ac:dyDescent="0.25">
      <c r="A26" s="19" t="s">
        <v>59</v>
      </c>
      <c r="B26" s="21" t="s">
        <v>192</v>
      </c>
      <c r="C26" s="20" t="s">
        <v>364</v>
      </c>
    </row>
    <row r="27" spans="1:21" ht="42.75" customHeight="1" x14ac:dyDescent="0.25">
      <c r="A27" s="19" t="s">
        <v>58</v>
      </c>
      <c r="B27" s="21" t="s">
        <v>342</v>
      </c>
      <c r="C27" s="97" t="s">
        <v>519</v>
      </c>
    </row>
    <row r="28" spans="1:21" ht="42.75" customHeight="1" x14ac:dyDescent="0.25">
      <c r="A28" s="19" t="s">
        <v>56</v>
      </c>
      <c r="B28" s="21" t="s">
        <v>57</v>
      </c>
      <c r="C28" s="20" t="s">
        <v>528</v>
      </c>
    </row>
    <row r="29" spans="1:21" ht="42.75" customHeight="1" x14ac:dyDescent="0.25">
      <c r="A29" s="19" t="s">
        <v>54</v>
      </c>
      <c r="B29" s="20" t="s">
        <v>55</v>
      </c>
      <c r="C29" s="20" t="s">
        <v>528</v>
      </c>
    </row>
    <row r="30" spans="1:21" ht="42.75" customHeight="1" x14ac:dyDescent="0.25">
      <c r="A30" s="19" t="s">
        <v>71</v>
      </c>
      <c r="B30" s="20" t="s">
        <v>53</v>
      </c>
      <c r="C30" s="20" t="s">
        <v>376</v>
      </c>
    </row>
  </sheetData>
  <mergeCells count="11">
    <mergeCell ref="A18:C18"/>
    <mergeCell ref="A8:C8"/>
    <mergeCell ref="A9:C9"/>
    <mergeCell ref="A11:C11"/>
    <mergeCell ref="A12:C12"/>
    <mergeCell ref="A14:C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67</v>
      </c>
    </row>
    <row r="2" spans="1:28" ht="18.75" x14ac:dyDescent="0.3">
      <c r="Z2" s="11" t="s">
        <v>10</v>
      </c>
    </row>
    <row r="3" spans="1:28" ht="18.75" x14ac:dyDescent="0.3">
      <c r="Z3" s="11" t="s">
        <v>389</v>
      </c>
    </row>
    <row r="4" spans="1:28" ht="18.75" customHeight="1" x14ac:dyDescent="0.25">
      <c r="A4" s="309" t="s">
        <v>529</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13" t="s">
        <v>9</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9"/>
      <c r="AB6" s="9"/>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9"/>
      <c r="AB7" s="9"/>
    </row>
    <row r="8" spans="1:28" ht="15.75" x14ac:dyDescent="0.25">
      <c r="A8" s="314" t="s">
        <v>515</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6"/>
      <c r="AB8" s="6"/>
    </row>
    <row r="9" spans="1:28" ht="15.75" x14ac:dyDescent="0.25">
      <c r="A9" s="310" t="s">
        <v>8</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4"/>
      <c r="AB9" s="4"/>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9"/>
      <c r="AB10" s="9"/>
    </row>
    <row r="11" spans="1:28" ht="15.75" x14ac:dyDescent="0.25">
      <c r="A11" s="322" t="s">
        <v>564</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6"/>
      <c r="AB11" s="6"/>
    </row>
    <row r="12" spans="1:28" ht="15.75" x14ac:dyDescent="0.25">
      <c r="A12" s="310" t="s">
        <v>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4"/>
      <c r="AB12" s="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8"/>
      <c r="AB13" s="8"/>
    </row>
    <row r="14" spans="1:28" ht="15.75" x14ac:dyDescent="0.25">
      <c r="A14" s="314" t="s">
        <v>526</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6"/>
      <c r="AB14" s="6"/>
    </row>
    <row r="15" spans="1:28" ht="15.75" x14ac:dyDescent="0.25">
      <c r="A15" s="310" t="s">
        <v>6</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4"/>
      <c r="AB15" s="4"/>
    </row>
    <row r="16" spans="1:28"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4"/>
      <c r="AB16" s="14"/>
    </row>
    <row r="17" spans="1:28"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14"/>
      <c r="AB17" s="14"/>
    </row>
    <row r="18" spans="1:28" x14ac:dyDescent="0.25">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14"/>
      <c r="AB18" s="14"/>
    </row>
    <row r="19" spans="1:28" x14ac:dyDescent="0.25">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14"/>
      <c r="AB19" s="14"/>
    </row>
    <row r="20" spans="1:28"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14"/>
      <c r="AB20" s="14"/>
    </row>
    <row r="21" spans="1:28" x14ac:dyDescent="0.25">
      <c r="A21" s="316"/>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14"/>
      <c r="AB21" s="14"/>
    </row>
    <row r="22" spans="1:28" x14ac:dyDescent="0.25">
      <c r="A22" s="317" t="s">
        <v>352</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89"/>
      <c r="AB22" s="89"/>
    </row>
    <row r="23" spans="1:28" ht="32.25" customHeight="1" x14ac:dyDescent="0.25">
      <c r="A23" s="319" t="s">
        <v>231</v>
      </c>
      <c r="B23" s="320"/>
      <c r="C23" s="320"/>
      <c r="D23" s="320"/>
      <c r="E23" s="320"/>
      <c r="F23" s="320"/>
      <c r="G23" s="320"/>
      <c r="H23" s="320"/>
      <c r="I23" s="320"/>
      <c r="J23" s="320"/>
      <c r="K23" s="320"/>
      <c r="L23" s="321"/>
      <c r="M23" s="318" t="s">
        <v>232</v>
      </c>
      <c r="N23" s="318"/>
      <c r="O23" s="318"/>
      <c r="P23" s="318"/>
      <c r="Q23" s="318"/>
      <c r="R23" s="318"/>
      <c r="S23" s="318"/>
      <c r="T23" s="318"/>
      <c r="U23" s="318"/>
      <c r="V23" s="318"/>
      <c r="W23" s="318"/>
      <c r="X23" s="318"/>
      <c r="Y23" s="318"/>
      <c r="Z23" s="318"/>
    </row>
    <row r="24" spans="1:28" ht="151.5" customHeight="1" x14ac:dyDescent="0.25">
      <c r="A24" s="68" t="s">
        <v>195</v>
      </c>
      <c r="B24" s="69" t="s">
        <v>202</v>
      </c>
      <c r="C24" s="68" t="s">
        <v>225</v>
      </c>
      <c r="D24" s="68" t="s">
        <v>196</v>
      </c>
      <c r="E24" s="68" t="s">
        <v>226</v>
      </c>
      <c r="F24" s="68" t="s">
        <v>228</v>
      </c>
      <c r="G24" s="68" t="s">
        <v>227</v>
      </c>
      <c r="H24" s="68" t="s">
        <v>197</v>
      </c>
      <c r="I24" s="68" t="s">
        <v>229</v>
      </c>
      <c r="J24" s="68" t="s">
        <v>203</v>
      </c>
      <c r="K24" s="69" t="s">
        <v>201</v>
      </c>
      <c r="L24" s="69" t="s">
        <v>198</v>
      </c>
      <c r="M24" s="70" t="s">
        <v>209</v>
      </c>
      <c r="N24" s="69" t="s">
        <v>360</v>
      </c>
      <c r="O24" s="68" t="s">
        <v>207</v>
      </c>
      <c r="P24" s="68" t="s">
        <v>208</v>
      </c>
      <c r="Q24" s="68" t="s">
        <v>206</v>
      </c>
      <c r="R24" s="68" t="s">
        <v>197</v>
      </c>
      <c r="S24" s="68" t="s">
        <v>205</v>
      </c>
      <c r="T24" s="68" t="s">
        <v>204</v>
      </c>
      <c r="U24" s="68" t="s">
        <v>224</v>
      </c>
      <c r="V24" s="68" t="s">
        <v>206</v>
      </c>
      <c r="W24" s="71" t="s">
        <v>200</v>
      </c>
      <c r="X24" s="71" t="s">
        <v>211</v>
      </c>
      <c r="Y24" s="71" t="s">
        <v>212</v>
      </c>
      <c r="Z24" s="73" t="s">
        <v>210</v>
      </c>
    </row>
    <row r="25" spans="1:28" ht="16.5" customHeight="1" x14ac:dyDescent="0.25">
      <c r="A25" s="68">
        <v>1</v>
      </c>
      <c r="B25" s="69">
        <v>2</v>
      </c>
      <c r="C25" s="68">
        <v>3</v>
      </c>
      <c r="D25" s="69">
        <v>4</v>
      </c>
      <c r="E25" s="68">
        <v>5</v>
      </c>
      <c r="F25" s="69">
        <v>6</v>
      </c>
      <c r="G25" s="68">
        <v>7</v>
      </c>
      <c r="H25" s="69">
        <v>8</v>
      </c>
      <c r="I25" s="68">
        <v>9</v>
      </c>
      <c r="J25" s="69">
        <v>10</v>
      </c>
      <c r="K25" s="68">
        <v>11</v>
      </c>
      <c r="L25" s="69">
        <v>12</v>
      </c>
      <c r="M25" s="68">
        <v>13</v>
      </c>
      <c r="N25" s="69">
        <v>14</v>
      </c>
      <c r="O25" s="68">
        <v>15</v>
      </c>
      <c r="P25" s="69">
        <v>16</v>
      </c>
      <c r="Q25" s="68">
        <v>17</v>
      </c>
      <c r="R25" s="69">
        <v>18</v>
      </c>
      <c r="S25" s="68">
        <v>19</v>
      </c>
      <c r="T25" s="69">
        <v>20</v>
      </c>
      <c r="U25" s="68">
        <v>21</v>
      </c>
      <c r="V25" s="69">
        <v>22</v>
      </c>
      <c r="W25" s="68">
        <v>23</v>
      </c>
      <c r="X25" s="69">
        <v>24</v>
      </c>
      <c r="Y25" s="68">
        <v>25</v>
      </c>
      <c r="Z25" s="69">
        <v>26</v>
      </c>
    </row>
    <row r="26" spans="1:28" ht="45.75" customHeight="1" x14ac:dyDescent="0.25">
      <c r="A26" s="121" t="s">
        <v>376</v>
      </c>
      <c r="B26" s="121" t="s">
        <v>376</v>
      </c>
      <c r="C26" s="121" t="s">
        <v>376</v>
      </c>
      <c r="D26" s="121" t="s">
        <v>376</v>
      </c>
      <c r="E26" s="121" t="s">
        <v>376</v>
      </c>
      <c r="F26" s="121" t="s">
        <v>376</v>
      </c>
      <c r="G26" s="121" t="s">
        <v>376</v>
      </c>
      <c r="H26" s="121" t="s">
        <v>376</v>
      </c>
      <c r="I26" s="121" t="s">
        <v>376</v>
      </c>
      <c r="J26" s="121" t="s">
        <v>376</v>
      </c>
      <c r="K26" s="121" t="s">
        <v>376</v>
      </c>
      <c r="L26" s="121" t="s">
        <v>376</v>
      </c>
      <c r="M26" s="121" t="s">
        <v>376</v>
      </c>
      <c r="N26" s="121" t="s">
        <v>376</v>
      </c>
      <c r="O26" s="121" t="s">
        <v>376</v>
      </c>
      <c r="P26" s="121" t="s">
        <v>376</v>
      </c>
      <c r="Q26" s="121" t="s">
        <v>376</v>
      </c>
      <c r="R26" s="121" t="s">
        <v>376</v>
      </c>
      <c r="S26" s="121" t="s">
        <v>376</v>
      </c>
      <c r="T26" s="121" t="s">
        <v>376</v>
      </c>
      <c r="U26" s="121" t="s">
        <v>376</v>
      </c>
      <c r="V26" s="121" t="s">
        <v>376</v>
      </c>
      <c r="W26" s="121" t="s">
        <v>376</v>
      </c>
      <c r="X26" s="121" t="s">
        <v>376</v>
      </c>
      <c r="Y26" s="121" t="s">
        <v>376</v>
      </c>
      <c r="Z26" s="121" t="s">
        <v>376</v>
      </c>
    </row>
    <row r="30" spans="1:28" x14ac:dyDescent="0.25">
      <c r="A30" s="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82" zoomScaleSheetLayoutView="82" workbookViewId="0">
      <selection activeCell="D12" sqref="D12:F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67</v>
      </c>
    </row>
    <row r="2" spans="1:28" s="7" customFormat="1" ht="18.75" customHeight="1" x14ac:dyDescent="0.3">
      <c r="A2" s="13"/>
      <c r="B2" s="13"/>
      <c r="O2" s="11" t="s">
        <v>10</v>
      </c>
    </row>
    <row r="3" spans="1:28" s="7" customFormat="1" ht="18.75" x14ac:dyDescent="0.3">
      <c r="A3" s="12"/>
      <c r="B3" s="12"/>
      <c r="O3" s="11" t="s">
        <v>389</v>
      </c>
    </row>
    <row r="4" spans="1:28" s="7" customFormat="1" ht="18.75" x14ac:dyDescent="0.3">
      <c r="A4" s="12"/>
      <c r="B4" s="12"/>
      <c r="L4" s="11"/>
    </row>
    <row r="5" spans="1:28" s="7" customFormat="1" ht="15.75" x14ac:dyDescent="0.2">
      <c r="A5" s="309" t="s">
        <v>530</v>
      </c>
      <c r="B5" s="309"/>
      <c r="C5" s="309"/>
      <c r="D5" s="309"/>
      <c r="E5" s="309"/>
      <c r="F5" s="309"/>
      <c r="G5" s="309"/>
      <c r="H5" s="309"/>
      <c r="I5" s="309"/>
      <c r="J5" s="309"/>
      <c r="K5" s="309"/>
      <c r="L5" s="309"/>
      <c r="M5" s="309"/>
      <c r="N5" s="309"/>
      <c r="O5" s="309"/>
      <c r="P5" s="88"/>
      <c r="Q5" s="88"/>
      <c r="R5" s="88"/>
      <c r="S5" s="88"/>
      <c r="T5" s="88"/>
      <c r="U5" s="88"/>
      <c r="V5" s="88"/>
      <c r="W5" s="88"/>
      <c r="X5" s="88"/>
      <c r="Y5" s="88"/>
      <c r="Z5" s="88"/>
      <c r="AA5" s="88"/>
      <c r="AB5" s="88"/>
    </row>
    <row r="6" spans="1:28" s="7" customFormat="1" ht="18.75" x14ac:dyDescent="0.3">
      <c r="A6" s="12"/>
      <c r="B6" s="12"/>
      <c r="L6" s="11"/>
    </row>
    <row r="7" spans="1:28" s="7" customFormat="1" ht="18.75" x14ac:dyDescent="0.2">
      <c r="A7" s="313" t="s">
        <v>9</v>
      </c>
      <c r="B7" s="313"/>
      <c r="C7" s="313"/>
      <c r="D7" s="313"/>
      <c r="E7" s="313"/>
      <c r="F7" s="313"/>
      <c r="G7" s="313"/>
      <c r="H7" s="313"/>
      <c r="I7" s="313"/>
      <c r="J7" s="313"/>
      <c r="K7" s="313"/>
      <c r="L7" s="313"/>
      <c r="M7" s="313"/>
      <c r="N7" s="313"/>
      <c r="O7" s="313"/>
      <c r="P7" s="9"/>
      <c r="Q7" s="9"/>
      <c r="R7" s="9"/>
      <c r="S7" s="9"/>
      <c r="T7" s="9"/>
      <c r="U7" s="9"/>
      <c r="V7" s="9"/>
      <c r="W7" s="9"/>
      <c r="X7" s="9"/>
      <c r="Y7" s="9"/>
      <c r="Z7" s="9"/>
    </row>
    <row r="8" spans="1:28" s="7" customFormat="1" ht="18.75" x14ac:dyDescent="0.2">
      <c r="A8" s="313"/>
      <c r="B8" s="313"/>
      <c r="C8" s="313"/>
      <c r="D8" s="313"/>
      <c r="E8" s="313"/>
      <c r="F8" s="313"/>
      <c r="G8" s="313"/>
      <c r="H8" s="313"/>
      <c r="I8" s="313"/>
      <c r="J8" s="313"/>
      <c r="K8" s="313"/>
      <c r="L8" s="313"/>
      <c r="M8" s="313"/>
      <c r="N8" s="313"/>
      <c r="O8" s="313"/>
      <c r="P8" s="9"/>
      <c r="Q8" s="9"/>
      <c r="R8" s="9"/>
      <c r="S8" s="9"/>
      <c r="T8" s="9"/>
      <c r="U8" s="9"/>
      <c r="V8" s="9"/>
      <c r="W8" s="9"/>
      <c r="X8" s="9"/>
      <c r="Y8" s="9"/>
      <c r="Z8" s="9"/>
    </row>
    <row r="9" spans="1:28" s="7" customFormat="1" ht="18.75" x14ac:dyDescent="0.2">
      <c r="A9" s="314" t="s">
        <v>520</v>
      </c>
      <c r="B9" s="314"/>
      <c r="C9" s="314"/>
      <c r="D9" s="323"/>
      <c r="E9" s="314"/>
      <c r="F9" s="314"/>
      <c r="G9" s="314"/>
      <c r="H9" s="314"/>
      <c r="I9" s="314"/>
      <c r="J9" s="314"/>
      <c r="K9" s="314"/>
      <c r="L9" s="314"/>
      <c r="M9" s="314"/>
      <c r="N9" s="314"/>
      <c r="O9" s="314"/>
      <c r="P9" s="9"/>
      <c r="Q9" s="9"/>
      <c r="R9" s="9"/>
      <c r="S9" s="9"/>
      <c r="T9" s="9"/>
      <c r="U9" s="9"/>
      <c r="V9" s="9"/>
      <c r="W9" s="9"/>
      <c r="X9" s="9"/>
      <c r="Y9" s="9"/>
      <c r="Z9" s="9"/>
    </row>
    <row r="10" spans="1:28" s="7" customFormat="1" ht="18.75" x14ac:dyDescent="0.2">
      <c r="A10" s="310" t="s">
        <v>8</v>
      </c>
      <c r="B10" s="310"/>
      <c r="C10" s="310"/>
      <c r="D10" s="310"/>
      <c r="E10" s="310"/>
      <c r="F10" s="310"/>
      <c r="G10" s="310"/>
      <c r="H10" s="310"/>
      <c r="I10" s="310"/>
      <c r="J10" s="310"/>
      <c r="K10" s="310"/>
      <c r="L10" s="310"/>
      <c r="M10" s="310"/>
      <c r="N10" s="310"/>
      <c r="O10" s="310"/>
      <c r="P10" s="9"/>
      <c r="Q10" s="9"/>
      <c r="R10" s="9"/>
      <c r="S10" s="9"/>
      <c r="T10" s="9"/>
      <c r="U10" s="9"/>
      <c r="V10" s="9"/>
      <c r="W10" s="9"/>
      <c r="X10" s="9"/>
      <c r="Y10" s="9"/>
      <c r="Z10" s="9"/>
    </row>
    <row r="11" spans="1:28" s="7" customFormat="1" ht="18.75" x14ac:dyDescent="0.2">
      <c r="A11" s="313"/>
      <c r="B11" s="313"/>
      <c r="C11" s="313"/>
      <c r="D11" s="313"/>
      <c r="E11" s="313"/>
      <c r="F11" s="313"/>
      <c r="G11" s="313"/>
      <c r="H11" s="313"/>
      <c r="I11" s="313"/>
      <c r="J11" s="313"/>
      <c r="K11" s="313"/>
      <c r="L11" s="313"/>
      <c r="M11" s="313"/>
      <c r="N11" s="313"/>
      <c r="O11" s="313"/>
      <c r="P11" s="9"/>
      <c r="Q11" s="9"/>
      <c r="R11" s="9"/>
      <c r="S11" s="9"/>
      <c r="T11" s="9"/>
      <c r="U11" s="9"/>
      <c r="V11" s="9"/>
      <c r="W11" s="9"/>
      <c r="X11" s="9"/>
      <c r="Y11" s="9"/>
      <c r="Z11" s="9"/>
    </row>
    <row r="12" spans="1:28" s="7" customFormat="1" ht="18.75" x14ac:dyDescent="0.2">
      <c r="A12" s="312"/>
      <c r="B12" s="312"/>
      <c r="C12" s="312"/>
      <c r="D12" s="330" t="s">
        <v>564</v>
      </c>
      <c r="E12" s="330"/>
      <c r="F12" s="330"/>
      <c r="G12" s="312"/>
      <c r="H12" s="312"/>
      <c r="I12" s="312"/>
      <c r="J12" s="312"/>
      <c r="K12" s="312"/>
      <c r="L12" s="312"/>
      <c r="M12" s="312"/>
      <c r="N12" s="312"/>
      <c r="O12" s="312"/>
      <c r="P12" s="9"/>
      <c r="Q12" s="9"/>
      <c r="R12" s="9"/>
      <c r="S12" s="9"/>
      <c r="T12" s="9"/>
      <c r="U12" s="9"/>
      <c r="V12" s="9"/>
      <c r="W12" s="9"/>
      <c r="X12" s="9"/>
      <c r="Y12" s="9"/>
      <c r="Z12" s="9"/>
    </row>
    <row r="13" spans="1:28" s="7" customFormat="1" ht="18.75" x14ac:dyDescent="0.2">
      <c r="A13" s="310" t="s">
        <v>7</v>
      </c>
      <c r="B13" s="310"/>
      <c r="C13" s="310"/>
      <c r="D13" s="310"/>
      <c r="E13" s="310"/>
      <c r="F13" s="310"/>
      <c r="G13" s="310"/>
      <c r="H13" s="310"/>
      <c r="I13" s="310"/>
      <c r="J13" s="310"/>
      <c r="K13" s="310"/>
      <c r="L13" s="310"/>
      <c r="M13" s="310"/>
      <c r="N13" s="310"/>
      <c r="O13" s="310"/>
      <c r="P13" s="9"/>
      <c r="Q13" s="9"/>
      <c r="R13" s="9"/>
      <c r="S13" s="9"/>
      <c r="T13" s="9"/>
      <c r="U13" s="9"/>
      <c r="V13" s="9"/>
      <c r="W13" s="9"/>
      <c r="X13" s="9"/>
      <c r="Y13" s="9"/>
      <c r="Z13" s="9"/>
    </row>
    <row r="14" spans="1:28" s="7" customFormat="1" ht="15.75" customHeight="1" x14ac:dyDescent="0.2">
      <c r="A14" s="315"/>
      <c r="B14" s="315"/>
      <c r="C14" s="315"/>
      <c r="D14" s="315"/>
      <c r="E14" s="315"/>
      <c r="F14" s="315"/>
      <c r="G14" s="315"/>
      <c r="H14" s="315"/>
      <c r="I14" s="315"/>
      <c r="J14" s="315"/>
      <c r="K14" s="315"/>
      <c r="L14" s="315"/>
      <c r="M14" s="315"/>
      <c r="N14" s="315"/>
      <c r="O14" s="315"/>
      <c r="P14" s="3"/>
      <c r="Q14" s="3"/>
      <c r="R14" s="3"/>
      <c r="S14" s="3"/>
      <c r="T14" s="3"/>
      <c r="U14" s="3"/>
      <c r="V14" s="3"/>
      <c r="W14" s="3"/>
      <c r="X14" s="3"/>
      <c r="Y14" s="3"/>
      <c r="Z14" s="3"/>
    </row>
    <row r="15" spans="1:28" s="2" customFormat="1" ht="18.75" x14ac:dyDescent="0.2">
      <c r="A15" s="312" t="s">
        <v>518</v>
      </c>
      <c r="B15" s="328"/>
      <c r="C15" s="328"/>
      <c r="D15" s="328"/>
      <c r="E15" s="328"/>
      <c r="F15" s="328"/>
      <c r="G15" s="328"/>
      <c r="H15" s="328"/>
      <c r="I15" s="328"/>
      <c r="J15" s="328"/>
      <c r="K15" s="328"/>
      <c r="L15" s="328"/>
      <c r="M15" s="328"/>
      <c r="N15" s="328"/>
      <c r="O15" s="328"/>
      <c r="P15" s="6"/>
      <c r="Q15" s="6"/>
      <c r="R15" s="6"/>
      <c r="S15" s="6"/>
      <c r="T15" s="6"/>
      <c r="U15" s="6"/>
      <c r="V15" s="6"/>
      <c r="W15" s="6"/>
      <c r="X15" s="6"/>
      <c r="Y15" s="6"/>
      <c r="Z15" s="6"/>
    </row>
    <row r="16" spans="1:28" s="2" customFormat="1" ht="15" customHeight="1" x14ac:dyDescent="0.2">
      <c r="A16" s="310" t="s">
        <v>6</v>
      </c>
      <c r="B16" s="310"/>
      <c r="C16" s="310"/>
      <c r="D16" s="310"/>
      <c r="E16" s="310"/>
      <c r="F16" s="310"/>
      <c r="G16" s="310"/>
      <c r="H16" s="310"/>
      <c r="I16" s="310"/>
      <c r="J16" s="310"/>
      <c r="K16" s="310"/>
      <c r="L16" s="310"/>
      <c r="M16" s="310"/>
      <c r="N16" s="310"/>
      <c r="O16" s="310"/>
      <c r="P16" s="4"/>
      <c r="Q16" s="4"/>
      <c r="R16" s="4"/>
      <c r="S16" s="4"/>
      <c r="T16" s="4"/>
      <c r="U16" s="4"/>
      <c r="V16" s="4"/>
      <c r="W16" s="4"/>
      <c r="X16" s="4"/>
      <c r="Y16" s="4"/>
      <c r="Z16" s="4"/>
    </row>
    <row r="17" spans="1:26" s="2" customFormat="1" ht="15" customHeight="1" x14ac:dyDescent="0.2">
      <c r="A17" s="315"/>
      <c r="B17" s="315"/>
      <c r="C17" s="315"/>
      <c r="D17" s="315"/>
      <c r="E17" s="315"/>
      <c r="F17" s="315"/>
      <c r="G17" s="315"/>
      <c r="H17" s="315"/>
      <c r="I17" s="315"/>
      <c r="J17" s="315"/>
      <c r="K17" s="315"/>
      <c r="L17" s="315"/>
      <c r="M17" s="315"/>
      <c r="N17" s="315"/>
      <c r="O17" s="315"/>
      <c r="P17" s="3"/>
      <c r="Q17" s="3"/>
      <c r="R17" s="3"/>
      <c r="S17" s="3"/>
      <c r="T17" s="3"/>
      <c r="U17" s="3"/>
      <c r="V17" s="3"/>
      <c r="W17" s="3"/>
    </row>
    <row r="18" spans="1:26" s="2" customFormat="1" ht="91.5" customHeight="1" x14ac:dyDescent="0.2">
      <c r="A18" s="329" t="s">
        <v>338</v>
      </c>
      <c r="B18" s="329"/>
      <c r="C18" s="329"/>
      <c r="D18" s="329"/>
      <c r="E18" s="329"/>
      <c r="F18" s="329"/>
      <c r="G18" s="329"/>
      <c r="H18" s="329"/>
      <c r="I18" s="329"/>
      <c r="J18" s="329"/>
      <c r="K18" s="329"/>
      <c r="L18" s="329"/>
      <c r="M18" s="329"/>
      <c r="N18" s="329"/>
      <c r="O18" s="329"/>
      <c r="P18" s="5"/>
      <c r="Q18" s="5"/>
      <c r="R18" s="5"/>
      <c r="S18" s="5"/>
      <c r="T18" s="5"/>
      <c r="U18" s="5"/>
      <c r="V18" s="5"/>
      <c r="W18" s="5"/>
      <c r="X18" s="5"/>
      <c r="Y18" s="5"/>
      <c r="Z18" s="5"/>
    </row>
    <row r="19" spans="1:26" s="2" customFormat="1" ht="78" customHeight="1" x14ac:dyDescent="0.2">
      <c r="A19" s="324" t="s">
        <v>5</v>
      </c>
      <c r="B19" s="324" t="s">
        <v>86</v>
      </c>
      <c r="C19" s="324" t="s">
        <v>85</v>
      </c>
      <c r="D19" s="324" t="s">
        <v>74</v>
      </c>
      <c r="E19" s="325" t="s">
        <v>84</v>
      </c>
      <c r="F19" s="326"/>
      <c r="G19" s="326"/>
      <c r="H19" s="326"/>
      <c r="I19" s="327"/>
      <c r="J19" s="324" t="s">
        <v>83</v>
      </c>
      <c r="K19" s="324"/>
      <c r="L19" s="324"/>
      <c r="M19" s="324"/>
      <c r="N19" s="324"/>
      <c r="O19" s="324"/>
      <c r="P19" s="3"/>
      <c r="Q19" s="3"/>
      <c r="R19" s="3"/>
      <c r="S19" s="3"/>
      <c r="T19" s="3"/>
      <c r="U19" s="3"/>
      <c r="V19" s="3"/>
      <c r="W19" s="3"/>
    </row>
    <row r="20" spans="1:26" s="2" customFormat="1" ht="51" customHeight="1" x14ac:dyDescent="0.2">
      <c r="A20" s="324"/>
      <c r="B20" s="324"/>
      <c r="C20" s="324"/>
      <c r="D20" s="324"/>
      <c r="E20" s="31" t="s">
        <v>82</v>
      </c>
      <c r="F20" s="31" t="s">
        <v>81</v>
      </c>
      <c r="G20" s="31" t="s">
        <v>80</v>
      </c>
      <c r="H20" s="31" t="s">
        <v>79</v>
      </c>
      <c r="I20" s="31" t="s">
        <v>78</v>
      </c>
      <c r="J20" s="31" t="s">
        <v>77</v>
      </c>
      <c r="K20" s="31" t="s">
        <v>4</v>
      </c>
      <c r="L20" s="35" t="s">
        <v>3</v>
      </c>
      <c r="M20" s="34" t="s">
        <v>193</v>
      </c>
      <c r="N20" s="34" t="s">
        <v>76</v>
      </c>
      <c r="O20" s="34" t="s">
        <v>75</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9" t="s">
        <v>64</v>
      </c>
      <c r="B22" s="33" t="s">
        <v>531</v>
      </c>
      <c r="C22" s="22" t="s">
        <v>372</v>
      </c>
      <c r="D22" s="122" t="s">
        <v>376</v>
      </c>
      <c r="E22" s="122" t="s">
        <v>376</v>
      </c>
      <c r="F22" s="122" t="s">
        <v>376</v>
      </c>
      <c r="G22" s="122" t="s">
        <v>376</v>
      </c>
      <c r="H22" s="122" t="s">
        <v>376</v>
      </c>
      <c r="I22" s="122" t="s">
        <v>376</v>
      </c>
      <c r="J22" s="122" t="s">
        <v>376</v>
      </c>
      <c r="K22" s="122" t="s">
        <v>376</v>
      </c>
      <c r="L22" s="122" t="s">
        <v>376</v>
      </c>
      <c r="M22" s="122" t="s">
        <v>376</v>
      </c>
      <c r="N22" s="122" t="s">
        <v>376</v>
      </c>
      <c r="O22" s="122" t="s">
        <v>376</v>
      </c>
      <c r="P22" s="3"/>
      <c r="Q22" s="3"/>
      <c r="R22" s="3"/>
      <c r="S22" s="3"/>
      <c r="T22" s="3"/>
      <c r="U22" s="3"/>
    </row>
  </sheetData>
  <mergeCells count="24">
    <mergeCell ref="A17:O17"/>
    <mergeCell ref="A18:O18"/>
    <mergeCell ref="A13:O13"/>
    <mergeCell ref="A12:C12"/>
    <mergeCell ref="D12:F12"/>
    <mergeCell ref="G12:I12"/>
    <mergeCell ref="J12:L12"/>
    <mergeCell ref="M12:O12"/>
    <mergeCell ref="M9:O9"/>
    <mergeCell ref="A9:L9"/>
    <mergeCell ref="A5:O5"/>
    <mergeCell ref="B19:B20"/>
    <mergeCell ref="E19:I19"/>
    <mergeCell ref="A19:A20"/>
    <mergeCell ref="C19:C20"/>
    <mergeCell ref="D19:D20"/>
    <mergeCell ref="J19:O19"/>
    <mergeCell ref="A7:O7"/>
    <mergeCell ref="A8:O8"/>
    <mergeCell ref="A10:O10"/>
    <mergeCell ref="A11:O11"/>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2"/>
  <sheetViews>
    <sheetView view="pageBreakPreview" zoomScale="85" zoomScaleSheetLayoutView="85" workbookViewId="0">
      <selection activeCell="B12" sqref="B12:P12"/>
    </sheetView>
  </sheetViews>
  <sheetFormatPr defaultRowHeight="15" x14ac:dyDescent="0.25"/>
  <cols>
    <col min="1" max="1" width="4.42578125" style="147" customWidth="1"/>
    <col min="2" max="2" width="49" style="146" customWidth="1"/>
    <col min="3" max="3" width="16.42578125" style="147" customWidth="1"/>
    <col min="4" max="4" width="13.28515625" style="147" customWidth="1"/>
    <col min="5" max="5" width="11.5703125" style="147" customWidth="1"/>
    <col min="6" max="6" width="12" style="147" customWidth="1"/>
    <col min="7" max="7" width="10.28515625" style="147" customWidth="1"/>
    <col min="8" max="8" width="9.7109375" style="147" customWidth="1"/>
    <col min="9" max="13" width="9.140625" style="147"/>
    <col min="14" max="14" width="15.5703125" style="147" customWidth="1"/>
    <col min="15" max="16384" width="9.140625" style="147"/>
  </cols>
  <sheetData>
    <row r="1" spans="2:18" s="7" customFormat="1" ht="18.75" customHeight="1" x14ac:dyDescent="0.2">
      <c r="B1" s="143"/>
      <c r="H1" s="28"/>
    </row>
    <row r="2" spans="2:18" s="7" customFormat="1" ht="18.75" customHeight="1" x14ac:dyDescent="0.3">
      <c r="B2" s="143"/>
      <c r="H2" s="11"/>
    </row>
    <row r="3" spans="2:18" s="7" customFormat="1" ht="18.75" x14ac:dyDescent="0.3">
      <c r="B3" s="144"/>
      <c r="H3" s="11"/>
    </row>
    <row r="4" spans="2:18" s="7" customFormat="1" ht="15.75" x14ac:dyDescent="0.2">
      <c r="B4" s="144"/>
    </row>
    <row r="5" spans="2:18" s="7" customFormat="1" ht="18.75" customHeight="1" x14ac:dyDescent="0.2">
      <c r="B5" s="309" t="s">
        <v>532</v>
      </c>
      <c r="C5" s="309"/>
      <c r="D5" s="309"/>
      <c r="E5" s="309"/>
      <c r="F5" s="309"/>
      <c r="G5" s="309"/>
      <c r="H5" s="309"/>
      <c r="I5" s="309"/>
      <c r="J5" s="309"/>
      <c r="K5" s="309"/>
      <c r="L5" s="309"/>
      <c r="M5" s="309"/>
      <c r="N5" s="309"/>
      <c r="O5" s="309"/>
      <c r="P5" s="309"/>
      <c r="Q5" s="88"/>
      <c r="R5" s="88"/>
    </row>
    <row r="6" spans="2:18" s="7" customFormat="1" ht="15.75" x14ac:dyDescent="0.2">
      <c r="B6" s="144"/>
    </row>
    <row r="7" spans="2:18" s="7" customFormat="1" ht="18.75" x14ac:dyDescent="0.2">
      <c r="B7" s="313" t="s">
        <v>9</v>
      </c>
      <c r="C7" s="313"/>
      <c r="D7" s="313"/>
      <c r="E7" s="313"/>
      <c r="F7" s="313"/>
      <c r="G7" s="313"/>
      <c r="H7" s="313"/>
      <c r="I7" s="313"/>
      <c r="J7" s="313"/>
      <c r="K7" s="313"/>
      <c r="L7" s="313"/>
      <c r="M7" s="313"/>
      <c r="N7" s="313"/>
      <c r="O7" s="313"/>
    </row>
    <row r="8" spans="2:18" s="7" customFormat="1" ht="18.75" x14ac:dyDescent="0.2">
      <c r="B8" s="142"/>
    </row>
    <row r="9" spans="2:18" s="7" customFormat="1" ht="18.75" customHeight="1" x14ac:dyDescent="0.2">
      <c r="B9" s="312" t="str">
        <f>'[3]2. Паспорт  ТП'!A8</f>
        <v>ГУП "РЭС"</v>
      </c>
      <c r="C9" s="312"/>
      <c r="D9" s="312"/>
      <c r="E9" s="312"/>
      <c r="F9" s="312"/>
      <c r="G9" s="312"/>
      <c r="H9" s="312"/>
      <c r="I9" s="312"/>
      <c r="J9" s="312"/>
      <c r="K9" s="312"/>
      <c r="L9" s="312"/>
      <c r="M9" s="312"/>
      <c r="N9" s="312"/>
      <c r="O9" s="312"/>
      <c r="P9" s="312"/>
    </row>
    <row r="10" spans="2:18" s="7" customFormat="1" ht="18.75" customHeight="1" x14ac:dyDescent="0.2">
      <c r="B10" s="310" t="s">
        <v>8</v>
      </c>
      <c r="C10" s="310"/>
      <c r="D10" s="310"/>
      <c r="E10" s="310"/>
      <c r="F10" s="310"/>
      <c r="G10" s="310"/>
      <c r="H10" s="310"/>
      <c r="I10" s="310"/>
      <c r="J10" s="310"/>
      <c r="K10" s="310"/>
      <c r="L10" s="310"/>
      <c r="M10" s="310"/>
      <c r="N10" s="310"/>
      <c r="O10" s="310"/>
    </row>
    <row r="11" spans="2:18" s="7" customFormat="1" ht="18.75" x14ac:dyDescent="0.2">
      <c r="B11" s="142"/>
    </row>
    <row r="12" spans="2:18" s="7" customFormat="1" ht="18.75" customHeight="1" x14ac:dyDescent="0.2">
      <c r="B12" s="313" t="s">
        <v>564</v>
      </c>
      <c r="C12" s="313"/>
      <c r="D12" s="313"/>
      <c r="E12" s="313"/>
      <c r="F12" s="313"/>
      <c r="G12" s="313"/>
      <c r="H12" s="313"/>
      <c r="I12" s="313"/>
      <c r="J12" s="313"/>
      <c r="K12" s="313"/>
      <c r="L12" s="313"/>
      <c r="M12" s="313"/>
      <c r="N12" s="313"/>
      <c r="O12" s="313"/>
      <c r="P12" s="313"/>
    </row>
    <row r="13" spans="2:18" s="7" customFormat="1" ht="18.75" customHeight="1" x14ac:dyDescent="0.2">
      <c r="B13" s="310" t="s">
        <v>7</v>
      </c>
      <c r="C13" s="310"/>
      <c r="D13" s="310"/>
      <c r="E13" s="310"/>
      <c r="F13" s="310"/>
      <c r="G13" s="310"/>
      <c r="H13" s="310"/>
      <c r="I13" s="310"/>
      <c r="J13" s="310"/>
      <c r="K13" s="310"/>
      <c r="L13" s="310"/>
      <c r="M13" s="310"/>
      <c r="N13" s="310"/>
      <c r="O13" s="310"/>
      <c r="P13" s="310"/>
    </row>
    <row r="14" spans="2:18" s="7" customFormat="1" ht="15.75" customHeight="1" x14ac:dyDescent="0.2">
      <c r="B14" s="145"/>
    </row>
    <row r="15" spans="2:18" s="2" customFormat="1" ht="51" customHeight="1" x14ac:dyDescent="0.2">
      <c r="B15" s="311" t="s">
        <v>526</v>
      </c>
      <c r="C15" s="311"/>
      <c r="D15" s="311"/>
      <c r="E15" s="311"/>
      <c r="F15" s="311"/>
      <c r="G15" s="311"/>
      <c r="H15" s="311"/>
      <c r="I15" s="311"/>
      <c r="J15" s="311"/>
      <c r="K15" s="311"/>
      <c r="L15" s="311"/>
      <c r="M15" s="311"/>
      <c r="N15" s="311"/>
      <c r="O15" s="311"/>
    </row>
    <row r="16" spans="2:18" s="2" customFormat="1" ht="15" customHeight="1" x14ac:dyDescent="0.2">
      <c r="B16" s="310" t="s">
        <v>6</v>
      </c>
      <c r="C16" s="310"/>
      <c r="D16" s="310"/>
      <c r="E16" s="310"/>
      <c r="F16" s="310"/>
      <c r="G16" s="310"/>
      <c r="H16" s="310"/>
      <c r="I16" s="310"/>
      <c r="J16" s="310"/>
      <c r="K16" s="310"/>
      <c r="L16" s="310"/>
      <c r="M16" s="310"/>
      <c r="N16" s="310"/>
      <c r="O16" s="310"/>
    </row>
    <row r="17" spans="2:17" s="2" customFormat="1" ht="15" customHeight="1" x14ac:dyDescent="0.2">
      <c r="B17" s="145"/>
    </row>
    <row r="18" spans="2:17" s="2" customFormat="1" ht="15" customHeight="1" x14ac:dyDescent="0.2">
      <c r="B18" s="312" t="s">
        <v>485</v>
      </c>
      <c r="C18" s="312"/>
      <c r="D18" s="312"/>
      <c r="E18" s="312"/>
      <c r="F18" s="312"/>
      <c r="G18" s="312"/>
      <c r="H18" s="312"/>
      <c r="I18" s="312"/>
      <c r="J18" s="312"/>
      <c r="K18" s="312"/>
      <c r="L18" s="312"/>
      <c r="M18" s="312"/>
      <c r="N18" s="312"/>
      <c r="O18" s="312"/>
    </row>
    <row r="19" spans="2:17" ht="18.75" x14ac:dyDescent="0.25">
      <c r="E19" s="148"/>
      <c r="F19" s="148"/>
      <c r="G19" s="148"/>
      <c r="H19" s="28"/>
    </row>
    <row r="20" spans="2:17" ht="15.75" x14ac:dyDescent="0.25">
      <c r="B20" s="149"/>
      <c r="C20" s="150"/>
      <c r="D20" s="151"/>
      <c r="E20" s="150"/>
      <c r="F20" s="150"/>
      <c r="G20" s="150"/>
      <c r="H20" s="150"/>
      <c r="I20" s="150"/>
    </row>
    <row r="21" spans="2:17" ht="14.25" customHeight="1" x14ac:dyDescent="0.25">
      <c r="B21" s="152" t="s">
        <v>221</v>
      </c>
      <c r="C21" s="153" t="s">
        <v>0</v>
      </c>
      <c r="D21" s="154"/>
      <c r="I21" s="155"/>
    </row>
    <row r="22" spans="2:17" ht="18.75" customHeight="1" x14ac:dyDescent="0.25">
      <c r="B22" s="156" t="s">
        <v>486</v>
      </c>
      <c r="C22" s="157">
        <v>9.81</v>
      </c>
      <c r="D22"/>
      <c r="E22"/>
      <c r="F22"/>
      <c r="G22"/>
      <c r="H22"/>
      <c r="I22"/>
      <c r="J22"/>
      <c r="K22"/>
      <c r="L22"/>
      <c r="M22"/>
    </row>
    <row r="23" spans="2:17" ht="22.5" customHeight="1" x14ac:dyDescent="0.25">
      <c r="B23" s="156" t="s">
        <v>487</v>
      </c>
      <c r="C23" s="157">
        <f>C22*0.012</f>
        <v>0.11772000000000001</v>
      </c>
      <c r="D23"/>
      <c r="E23"/>
      <c r="F23"/>
      <c r="G23"/>
      <c r="H23"/>
      <c r="I23"/>
      <c r="J23"/>
      <c r="K23"/>
      <c r="L23"/>
      <c r="M23"/>
      <c r="Q23" s="147" t="s">
        <v>488</v>
      </c>
    </row>
    <row r="24" spans="2:17" ht="17.25" customHeight="1" x14ac:dyDescent="0.25">
      <c r="B24" s="156" t="s">
        <v>489</v>
      </c>
      <c r="C24" s="157">
        <f>C22*0.014</f>
        <v>0.13734000000000002</v>
      </c>
      <c r="D24"/>
      <c r="E24"/>
      <c r="F24"/>
      <c r="G24"/>
      <c r="H24"/>
      <c r="I24"/>
      <c r="J24"/>
      <c r="K24"/>
      <c r="L24"/>
      <c r="M24"/>
      <c r="Q24" s="147" t="s">
        <v>490</v>
      </c>
    </row>
    <row r="25" spans="2:17" ht="17.25" customHeight="1" x14ac:dyDescent="0.25">
      <c r="B25" s="156" t="s">
        <v>220</v>
      </c>
      <c r="C25" s="158">
        <f>VLOOKUP('[2]1. сводные данные'!C$22:E$22,'[2]аналитика эк. эф. (скрытый)'!B$6:L$27,7,0)</f>
        <v>12</v>
      </c>
      <c r="D25"/>
      <c r="E25"/>
      <c r="F25"/>
      <c r="G25"/>
      <c r="H25"/>
      <c r="I25"/>
      <c r="J25"/>
      <c r="K25"/>
      <c r="L25"/>
      <c r="M25"/>
    </row>
    <row r="26" spans="2:17" ht="17.25" customHeight="1" x14ac:dyDescent="0.25">
      <c r="B26" s="156" t="s">
        <v>491</v>
      </c>
      <c r="C26" s="157">
        <v>0</v>
      </c>
      <c r="D26"/>
      <c r="E26"/>
      <c r="F26"/>
      <c r="G26"/>
      <c r="H26"/>
      <c r="I26"/>
      <c r="J26"/>
      <c r="K26"/>
      <c r="L26"/>
      <c r="M26"/>
    </row>
    <row r="27" spans="2:17" ht="17.25" customHeight="1" x14ac:dyDescent="0.25">
      <c r="B27" s="156" t="s">
        <v>219</v>
      </c>
      <c r="C27" s="159">
        <v>1</v>
      </c>
      <c r="D27"/>
      <c r="E27"/>
      <c r="F27"/>
      <c r="G27"/>
      <c r="H27"/>
      <c r="I27"/>
      <c r="J27"/>
      <c r="K27"/>
      <c r="L27"/>
      <c r="M27"/>
    </row>
    <row r="28" spans="2:17" ht="21" customHeight="1" x14ac:dyDescent="0.25">
      <c r="B28" s="156" t="s">
        <v>218</v>
      </c>
      <c r="C28" s="160">
        <v>0.03</v>
      </c>
      <c r="D28" s="161"/>
      <c r="E28"/>
      <c r="F28"/>
      <c r="G28"/>
      <c r="H28"/>
      <c r="I28"/>
      <c r="J28"/>
      <c r="K28"/>
      <c r="L28"/>
      <c r="M28"/>
    </row>
    <row r="29" spans="2:17" ht="21" customHeight="1" x14ac:dyDescent="0.25">
      <c r="B29" s="162"/>
      <c r="C29" s="163"/>
      <c r="D29" s="164"/>
      <c r="E29" s="164"/>
      <c r="F29" s="164"/>
      <c r="G29" s="164"/>
      <c r="H29" s="164"/>
      <c r="I29" s="164"/>
      <c r="J29" s="164"/>
      <c r="K29" s="164"/>
      <c r="L29" s="164"/>
      <c r="M29" s="164"/>
    </row>
    <row r="30" spans="2:17" ht="15.75" customHeight="1" x14ac:dyDescent="0.25">
      <c r="B30" s="165" t="s">
        <v>492</v>
      </c>
      <c r="C30" s="166"/>
      <c r="D30" s="166">
        <v>2022</v>
      </c>
      <c r="E30" s="166">
        <v>2023</v>
      </c>
      <c r="F30" s="166">
        <v>2024</v>
      </c>
      <c r="G30" s="166">
        <v>2025</v>
      </c>
      <c r="H30" s="166">
        <v>2026</v>
      </c>
      <c r="I30" s="166">
        <v>2027</v>
      </c>
      <c r="J30" s="166">
        <v>2028</v>
      </c>
      <c r="K30" s="166">
        <v>2029</v>
      </c>
      <c r="L30" s="166">
        <v>2030</v>
      </c>
      <c r="M30" s="166">
        <v>2031</v>
      </c>
    </row>
    <row r="31" spans="2:17" ht="12" customHeight="1" x14ac:dyDescent="0.25">
      <c r="B31" s="156" t="s">
        <v>217</v>
      </c>
      <c r="C31" s="167"/>
      <c r="D31" s="157">
        <v>1</v>
      </c>
      <c r="E31" s="157">
        <v>1.0349999999999999</v>
      </c>
      <c r="F31" s="157">
        <v>1.034</v>
      </c>
      <c r="G31" s="157">
        <v>1.04</v>
      </c>
      <c r="H31" s="157">
        <v>1.04</v>
      </c>
      <c r="I31" s="157">
        <v>1.04</v>
      </c>
      <c r="J31" s="157">
        <v>1.04</v>
      </c>
      <c r="K31" s="157">
        <v>1.04</v>
      </c>
      <c r="L31" s="157">
        <v>1.04</v>
      </c>
      <c r="M31" s="157">
        <v>1.04</v>
      </c>
    </row>
    <row r="32" spans="2:17" ht="12" customHeight="1" x14ac:dyDescent="0.25">
      <c r="B32" s="156" t="s">
        <v>216</v>
      </c>
      <c r="C32" s="167"/>
      <c r="D32" s="157">
        <f>D31</f>
        <v>1</v>
      </c>
      <c r="E32" s="157">
        <f>E31</f>
        <v>1.0349999999999999</v>
      </c>
      <c r="F32" s="157">
        <f>E32*F31</f>
        <v>1.07019</v>
      </c>
      <c r="G32" s="157">
        <f>F32*G31</f>
        <v>1.1129975999999999</v>
      </c>
      <c r="H32" s="157">
        <f t="shared" ref="H32:L32" si="0">G32*H31</f>
        <v>1.1575175039999999</v>
      </c>
      <c r="I32" s="157">
        <f t="shared" si="0"/>
        <v>1.2038182041599998</v>
      </c>
      <c r="J32" s="157">
        <f t="shared" si="0"/>
        <v>1.2519709323263999</v>
      </c>
      <c r="K32" s="157">
        <f t="shared" si="0"/>
        <v>1.302049769619456</v>
      </c>
      <c r="L32" s="157">
        <f t="shared" si="0"/>
        <v>1.3541317604042342</v>
      </c>
      <c r="M32" s="157">
        <f>L32*M31</f>
        <v>1.4082970308204037</v>
      </c>
    </row>
    <row r="33" spans="2:17" ht="10.5" customHeight="1" x14ac:dyDescent="0.25">
      <c r="B33" s="162"/>
      <c r="C33" s="168"/>
      <c r="D33" s="164"/>
      <c r="E33" s="164"/>
      <c r="F33" s="164"/>
      <c r="G33" s="155"/>
    </row>
    <row r="34" spans="2:17" ht="18.75" customHeight="1" x14ac:dyDescent="0.25">
      <c r="B34" s="169" t="s">
        <v>493</v>
      </c>
      <c r="C34" s="170" t="s">
        <v>494</v>
      </c>
      <c r="D34" s="170">
        <f t="shared" ref="D34:M34" si="1">D30</f>
        <v>2022</v>
      </c>
      <c r="E34" s="170">
        <f t="shared" si="1"/>
        <v>2023</v>
      </c>
      <c r="F34" s="166">
        <f t="shared" si="1"/>
        <v>2024</v>
      </c>
      <c r="G34" s="166">
        <f t="shared" si="1"/>
        <v>2025</v>
      </c>
      <c r="H34" s="166">
        <f t="shared" si="1"/>
        <v>2026</v>
      </c>
      <c r="I34" s="166">
        <f t="shared" si="1"/>
        <v>2027</v>
      </c>
      <c r="J34" s="166">
        <f t="shared" si="1"/>
        <v>2028</v>
      </c>
      <c r="K34" s="166">
        <f t="shared" si="1"/>
        <v>2029</v>
      </c>
      <c r="L34" s="166">
        <f t="shared" si="1"/>
        <v>2030</v>
      </c>
      <c r="M34" s="166">
        <f t="shared" si="1"/>
        <v>2031</v>
      </c>
    </row>
    <row r="35" spans="2:17" s="177" customFormat="1" ht="21" customHeight="1" x14ac:dyDescent="0.25">
      <c r="B35" s="171" t="s">
        <v>495</v>
      </c>
      <c r="C35" s="172" t="s">
        <v>496</v>
      </c>
      <c r="D35" s="173">
        <f>C22*0.14</f>
        <v>1.3734000000000002</v>
      </c>
      <c r="E35" s="174">
        <f>$D$35*E32</f>
        <v>1.4214690000000001</v>
      </c>
      <c r="F35" s="174">
        <f>$D$35*F32</f>
        <v>1.4697989460000001</v>
      </c>
      <c r="G35" s="174">
        <f t="shared" ref="G35:M35" si="2">$D$35*G32</f>
        <v>1.5285909038400001</v>
      </c>
      <c r="H35" s="174">
        <f>$D$35*H32</f>
        <v>1.5897345399936</v>
      </c>
      <c r="I35" s="174">
        <f t="shared" si="2"/>
        <v>1.653323921593344</v>
      </c>
      <c r="J35" s="174">
        <f t="shared" si="2"/>
        <v>1.7194568784570778</v>
      </c>
      <c r="K35" s="174">
        <f t="shared" si="2"/>
        <v>1.7882351535953611</v>
      </c>
      <c r="L35" s="174">
        <f t="shared" si="2"/>
        <v>1.8597645597391754</v>
      </c>
      <c r="M35" s="174">
        <f t="shared" si="2"/>
        <v>1.9341551421287426</v>
      </c>
      <c r="N35" s="175"/>
      <c r="O35" s="176"/>
      <c r="P35" s="176"/>
    </row>
    <row r="36" spans="2:17" s="176" customFormat="1" ht="18.75" customHeight="1" x14ac:dyDescent="0.25">
      <c r="B36" s="178" t="s">
        <v>497</v>
      </c>
      <c r="C36" s="172" t="s">
        <v>496</v>
      </c>
      <c r="D36" s="173">
        <f>SUM(D37:D39)</f>
        <v>0.11772000000000001</v>
      </c>
      <c r="E36" s="173">
        <f t="shared" ref="E36:M36" si="3">SUM(E37:E39)</f>
        <v>0.1218402</v>
      </c>
      <c r="F36" s="173">
        <f t="shared" si="3"/>
        <v>0.12598276680000001</v>
      </c>
      <c r="G36" s="173">
        <f t="shared" si="3"/>
        <v>0.13102207747200001</v>
      </c>
      <c r="H36" s="173">
        <f t="shared" si="3"/>
        <v>0.13626296057088</v>
      </c>
      <c r="I36" s="173">
        <f t="shared" si="3"/>
        <v>0.1417134789937152</v>
      </c>
      <c r="J36" s="173">
        <f t="shared" si="3"/>
        <v>0.1473820181534638</v>
      </c>
      <c r="K36" s="173">
        <f t="shared" si="3"/>
        <v>0.15327729887960237</v>
      </c>
      <c r="L36" s="173">
        <f t="shared" si="3"/>
        <v>0.15940839083478647</v>
      </c>
      <c r="M36" s="173">
        <f t="shared" si="3"/>
        <v>0.16578472646817793</v>
      </c>
    </row>
    <row r="37" spans="2:17" s="176" customFormat="1" ht="18.75" customHeight="1" x14ac:dyDescent="0.25">
      <c r="B37" s="156" t="s">
        <v>498</v>
      </c>
      <c r="C37" s="172" t="s">
        <v>496</v>
      </c>
      <c r="D37" s="157">
        <f>C23</f>
        <v>0.11772000000000001</v>
      </c>
      <c r="E37" s="157">
        <f>$D$37*E32</f>
        <v>0.1218402</v>
      </c>
      <c r="F37" s="157">
        <f t="shared" ref="F37:M37" si="4">$D$37*F32</f>
        <v>0.12598276680000001</v>
      </c>
      <c r="G37" s="157">
        <f t="shared" si="4"/>
        <v>0.13102207747200001</v>
      </c>
      <c r="H37" s="157">
        <f t="shared" si="4"/>
        <v>0.13626296057088</v>
      </c>
      <c r="I37" s="157">
        <f t="shared" si="4"/>
        <v>0.1417134789937152</v>
      </c>
      <c r="J37" s="157">
        <f t="shared" si="4"/>
        <v>0.1473820181534638</v>
      </c>
      <c r="K37" s="157">
        <f t="shared" si="4"/>
        <v>0.15327729887960237</v>
      </c>
      <c r="L37" s="157">
        <f t="shared" si="4"/>
        <v>0.15940839083478647</v>
      </c>
      <c r="M37" s="157">
        <f t="shared" si="4"/>
        <v>0.16578472646817793</v>
      </c>
    </row>
    <row r="38" spans="2:17" ht="18.75" customHeight="1" x14ac:dyDescent="0.25">
      <c r="B38" s="156" t="s">
        <v>499</v>
      </c>
      <c r="C38" s="172" t="s">
        <v>496</v>
      </c>
      <c r="D38" s="157">
        <v>0</v>
      </c>
      <c r="E38" s="157">
        <f>$D$38*E32</f>
        <v>0</v>
      </c>
      <c r="F38" s="157">
        <f t="shared" ref="F38:M38" si="5">$D$38*F32</f>
        <v>0</v>
      </c>
      <c r="G38" s="157">
        <f t="shared" si="5"/>
        <v>0</v>
      </c>
      <c r="H38" s="157">
        <f t="shared" si="5"/>
        <v>0</v>
      </c>
      <c r="I38" s="157">
        <f t="shared" si="5"/>
        <v>0</v>
      </c>
      <c r="J38" s="157">
        <f t="shared" si="5"/>
        <v>0</v>
      </c>
      <c r="K38" s="157">
        <f t="shared" si="5"/>
        <v>0</v>
      </c>
      <c r="L38" s="157">
        <f t="shared" si="5"/>
        <v>0</v>
      </c>
      <c r="M38" s="157">
        <f t="shared" si="5"/>
        <v>0</v>
      </c>
      <c r="Q38" s="147" t="s">
        <v>500</v>
      </c>
    </row>
    <row r="39" spans="2:17" ht="15.75" customHeight="1" x14ac:dyDescent="0.25">
      <c r="B39" s="156" t="s">
        <v>501</v>
      </c>
      <c r="C39" s="172" t="s">
        <v>496</v>
      </c>
      <c r="D39" s="157">
        <f>C26</f>
        <v>0</v>
      </c>
      <c r="E39" s="157">
        <f>D39*E32</f>
        <v>0</v>
      </c>
      <c r="F39" s="157">
        <f t="shared" ref="F39:M39" si="6">E39*F32</f>
        <v>0</v>
      </c>
      <c r="G39" s="157">
        <f t="shared" si="6"/>
        <v>0</v>
      </c>
      <c r="H39" s="157">
        <f t="shared" si="6"/>
        <v>0</v>
      </c>
      <c r="I39" s="157">
        <f t="shared" si="6"/>
        <v>0</v>
      </c>
      <c r="J39" s="157">
        <f t="shared" si="6"/>
        <v>0</v>
      </c>
      <c r="K39" s="157">
        <f t="shared" si="6"/>
        <v>0</v>
      </c>
      <c r="L39" s="157">
        <f t="shared" si="6"/>
        <v>0</v>
      </c>
      <c r="M39" s="157">
        <f t="shared" si="6"/>
        <v>0</v>
      </c>
    </row>
    <row r="40" spans="2:17" ht="27.75" customHeight="1" x14ac:dyDescent="0.25">
      <c r="B40" s="179" t="s">
        <v>215</v>
      </c>
      <c r="C40" s="172" t="s">
        <v>496</v>
      </c>
      <c r="D40" s="180">
        <f>D35-D36</f>
        <v>1.2556800000000001</v>
      </c>
      <c r="E40" s="173">
        <f t="shared" ref="E40:M40" si="7">E35-E36</f>
        <v>1.2996288</v>
      </c>
      <c r="F40" s="173">
        <f t="shared" si="7"/>
        <v>1.3438161792000001</v>
      </c>
      <c r="G40" s="173">
        <f t="shared" si="7"/>
        <v>1.397568826368</v>
      </c>
      <c r="H40" s="173">
        <f t="shared" si="7"/>
        <v>1.45347157942272</v>
      </c>
      <c r="I40" s="173">
        <f t="shared" si="7"/>
        <v>1.5116104425996288</v>
      </c>
      <c r="J40" s="173">
        <f t="shared" si="7"/>
        <v>1.5720748603036141</v>
      </c>
      <c r="K40" s="173">
        <f t="shared" si="7"/>
        <v>1.6349578547157588</v>
      </c>
      <c r="L40" s="173">
        <f t="shared" si="7"/>
        <v>1.7003561689043889</v>
      </c>
      <c r="M40" s="173">
        <f t="shared" si="7"/>
        <v>1.7683704156605646</v>
      </c>
    </row>
    <row r="41" spans="2:17" ht="20.25" customHeight="1" x14ac:dyDescent="0.25">
      <c r="B41" s="162"/>
      <c r="C41" s="168"/>
      <c r="D41" s="164"/>
      <c r="E41" s="164"/>
      <c r="F41" s="164"/>
      <c r="G41" s="181"/>
    </row>
    <row r="42" spans="2:17" ht="15" customHeight="1" x14ac:dyDescent="0.25">
      <c r="B42" s="333" t="s">
        <v>502</v>
      </c>
      <c r="C42" s="335" t="s">
        <v>494</v>
      </c>
      <c r="D42" s="337" t="s">
        <v>503</v>
      </c>
      <c r="E42" s="337"/>
      <c r="F42" s="337"/>
      <c r="G42" s="337"/>
      <c r="H42" s="337"/>
      <c r="I42" s="337"/>
      <c r="J42" s="337"/>
      <c r="K42" s="337"/>
      <c r="L42" s="337"/>
      <c r="M42" s="337"/>
    </row>
    <row r="43" spans="2:17" ht="15" customHeight="1" x14ac:dyDescent="0.25">
      <c r="B43" s="334"/>
      <c r="C43" s="336"/>
      <c r="D43" s="166">
        <v>1</v>
      </c>
      <c r="E43" s="166">
        <v>2</v>
      </c>
      <c r="F43" s="166">
        <v>3</v>
      </c>
      <c r="G43" s="166">
        <v>4</v>
      </c>
      <c r="H43" s="166">
        <v>5</v>
      </c>
      <c r="I43" s="166">
        <v>6</v>
      </c>
      <c r="J43" s="166">
        <v>7</v>
      </c>
      <c r="K43" s="166">
        <v>8</v>
      </c>
      <c r="L43" s="166">
        <v>9</v>
      </c>
      <c r="M43" s="166">
        <v>10</v>
      </c>
    </row>
    <row r="44" spans="2:17" s="183" customFormat="1" ht="29.25" customHeight="1" x14ac:dyDescent="0.25">
      <c r="B44" s="178" t="s">
        <v>215</v>
      </c>
      <c r="C44" s="182" t="s">
        <v>496</v>
      </c>
      <c r="D44" s="157">
        <f>D40</f>
        <v>1.2556800000000001</v>
      </c>
      <c r="E44" s="157">
        <f t="shared" ref="E44:M44" si="8">E40</f>
        <v>1.2996288</v>
      </c>
      <c r="F44" s="157">
        <f t="shared" si="8"/>
        <v>1.3438161792000001</v>
      </c>
      <c r="G44" s="157">
        <f t="shared" si="8"/>
        <v>1.397568826368</v>
      </c>
      <c r="H44" s="157">
        <f t="shared" si="8"/>
        <v>1.45347157942272</v>
      </c>
      <c r="I44" s="157">
        <f t="shared" si="8"/>
        <v>1.5116104425996288</v>
      </c>
      <c r="J44" s="157">
        <f t="shared" si="8"/>
        <v>1.5720748603036141</v>
      </c>
      <c r="K44" s="157">
        <f t="shared" si="8"/>
        <v>1.6349578547157588</v>
      </c>
      <c r="L44" s="157">
        <f t="shared" si="8"/>
        <v>1.7003561689043889</v>
      </c>
      <c r="M44" s="157">
        <f t="shared" si="8"/>
        <v>1.7683704156605646</v>
      </c>
    </row>
    <row r="45" spans="2:17" s="183" customFormat="1" ht="21.75" customHeight="1" x14ac:dyDescent="0.25">
      <c r="B45" s="178" t="s">
        <v>504</v>
      </c>
      <c r="C45" s="158" t="s">
        <v>496</v>
      </c>
      <c r="D45" s="184">
        <f>-C22</f>
        <v>-9.81</v>
      </c>
      <c r="E45" s="184">
        <f>-'[2]1. сводные данные'!M47</f>
        <v>0</v>
      </c>
      <c r="F45" s="157"/>
      <c r="G45" s="185"/>
      <c r="H45" s="186"/>
      <c r="I45" s="186"/>
      <c r="J45" s="186"/>
      <c r="K45" s="186"/>
      <c r="L45" s="186"/>
      <c r="M45" s="186"/>
    </row>
    <row r="46" spans="2:17" s="183" customFormat="1" ht="19.5" customHeight="1" x14ac:dyDescent="0.25">
      <c r="B46" s="178" t="s">
        <v>505</v>
      </c>
      <c r="C46" s="158" t="s">
        <v>496</v>
      </c>
      <c r="D46" s="157">
        <f>SUM(D44:D45)</f>
        <v>-8.5543200000000006</v>
      </c>
      <c r="E46" s="157">
        <f t="shared" ref="E46:M46" si="9">SUM(E44:E45)</f>
        <v>1.2996288</v>
      </c>
      <c r="F46" s="157">
        <f>SUM(F44:F45)</f>
        <v>1.3438161792000001</v>
      </c>
      <c r="G46" s="157">
        <f t="shared" si="9"/>
        <v>1.397568826368</v>
      </c>
      <c r="H46" s="157">
        <f t="shared" si="9"/>
        <v>1.45347157942272</v>
      </c>
      <c r="I46" s="157">
        <f t="shared" si="9"/>
        <v>1.5116104425996288</v>
      </c>
      <c r="J46" s="157">
        <f t="shared" si="9"/>
        <v>1.5720748603036141</v>
      </c>
      <c r="K46" s="157">
        <f t="shared" si="9"/>
        <v>1.6349578547157588</v>
      </c>
      <c r="L46" s="157">
        <f t="shared" si="9"/>
        <v>1.7003561689043889</v>
      </c>
      <c r="M46" s="157">
        <f t="shared" si="9"/>
        <v>1.7683704156605646</v>
      </c>
    </row>
    <row r="47" spans="2:17" s="183" customFormat="1" ht="21" customHeight="1" x14ac:dyDescent="0.25">
      <c r="B47" s="178" t="s">
        <v>506</v>
      </c>
      <c r="C47" s="158" t="s">
        <v>496</v>
      </c>
      <c r="D47" s="157">
        <f>D46</f>
        <v>-8.5543200000000006</v>
      </c>
      <c r="E47" s="157">
        <f>D47+E46</f>
        <v>-7.2546912000000008</v>
      </c>
      <c r="F47" s="157">
        <f>E47+F46</f>
        <v>-5.9108750208000007</v>
      </c>
      <c r="G47" s="157">
        <f t="shared" ref="G47:L47" si="10">F47+G46</f>
        <v>-4.5133061944320012</v>
      </c>
      <c r="H47" s="157">
        <f t="shared" si="10"/>
        <v>-3.0598346150092812</v>
      </c>
      <c r="I47" s="157">
        <f>H47+I46</f>
        <v>-1.5482241724096524</v>
      </c>
      <c r="J47" s="157">
        <f t="shared" si="10"/>
        <v>2.385068789396172E-2</v>
      </c>
      <c r="K47" s="157">
        <f t="shared" si="10"/>
        <v>1.6588085426097205</v>
      </c>
      <c r="L47" s="157">
        <f t="shared" si="10"/>
        <v>3.3591647115141097</v>
      </c>
      <c r="M47" s="157">
        <f>L47+M46</f>
        <v>5.1275351271746743</v>
      </c>
    </row>
    <row r="48" spans="2:17" s="183" customFormat="1" ht="17.25" customHeight="1" x14ac:dyDescent="0.25">
      <c r="B48" s="156" t="s">
        <v>214</v>
      </c>
      <c r="C48" s="157"/>
      <c r="D48" s="157">
        <f>1/(1+$C$28)^(D43-1)</f>
        <v>1</v>
      </c>
      <c r="E48" s="157">
        <f>1/(1+$C$28)^(E43-1)</f>
        <v>0.970873786407767</v>
      </c>
      <c r="F48" s="157">
        <f t="shared" ref="F48:M48" si="11">1/(1+$C$28)^(F43-1)</f>
        <v>0.94259590913375435</v>
      </c>
      <c r="G48" s="157">
        <f t="shared" si="11"/>
        <v>0.91514165935315961</v>
      </c>
      <c r="H48" s="157">
        <f t="shared" si="11"/>
        <v>0.888487047915689</v>
      </c>
      <c r="I48" s="157">
        <f t="shared" si="11"/>
        <v>0.86260878438416411</v>
      </c>
      <c r="J48" s="157">
        <f t="shared" si="11"/>
        <v>0.83748425668365445</v>
      </c>
      <c r="K48" s="157">
        <f t="shared" si="11"/>
        <v>0.81309151134335378</v>
      </c>
      <c r="L48" s="157">
        <f t="shared" si="11"/>
        <v>0.78940923431393573</v>
      </c>
      <c r="M48" s="157">
        <f t="shared" si="11"/>
        <v>0.76641673234362695</v>
      </c>
    </row>
    <row r="49" spans="2:13" s="183" customFormat="1" ht="17.25" customHeight="1" x14ac:dyDescent="0.25">
      <c r="B49" s="178" t="s">
        <v>507</v>
      </c>
      <c r="C49" s="158" t="s">
        <v>496</v>
      </c>
      <c r="D49" s="157">
        <f>D46*D48</f>
        <v>-8.5543200000000006</v>
      </c>
      <c r="E49" s="157">
        <f>E46*E48</f>
        <v>1.2617755339805825</v>
      </c>
      <c r="F49" s="157">
        <f t="shared" ref="F49:M49" si="12">F46*F48</f>
        <v>1.2666756331416722</v>
      </c>
      <c r="G49" s="157">
        <f t="shared" si="12"/>
        <v>1.2789734548226592</v>
      </c>
      <c r="H49" s="157">
        <f t="shared" si="12"/>
        <v>1.2913906728306463</v>
      </c>
      <c r="I49" s="157">
        <f t="shared" si="12"/>
        <v>1.3039284463532741</v>
      </c>
      <c r="J49" s="157">
        <f t="shared" si="12"/>
        <v>1.3165879458324321</v>
      </c>
      <c r="K49" s="157">
        <f t="shared" si="12"/>
        <v>1.3293703530735237</v>
      </c>
      <c r="L49" s="157">
        <f t="shared" si="12"/>
        <v>1.3422768613557907</v>
      </c>
      <c r="M49" s="157">
        <f t="shared" si="12"/>
        <v>1.3553086755437114</v>
      </c>
    </row>
    <row r="50" spans="2:13" s="183" customFormat="1" ht="27" customHeight="1" x14ac:dyDescent="0.25">
      <c r="B50" s="178" t="s">
        <v>508</v>
      </c>
      <c r="C50" s="158" t="s">
        <v>496</v>
      </c>
      <c r="D50" s="157">
        <f>D48*D47</f>
        <v>-8.5543200000000006</v>
      </c>
      <c r="E50" s="157">
        <f>E48*E47</f>
        <v>-7.043389514563108</v>
      </c>
      <c r="F50" s="157">
        <f t="shared" ref="F50:M50" si="13">F48*F47</f>
        <v>-5.5715666140069757</v>
      </c>
      <c r="G50" s="157">
        <f t="shared" si="13"/>
        <v>-4.130314519941396</v>
      </c>
      <c r="H50" s="157">
        <f t="shared" si="13"/>
        <v>-2.7186234241998348</v>
      </c>
      <c r="I50" s="157">
        <f t="shared" si="13"/>
        <v>-1.3355117713164688</v>
      </c>
      <c r="J50" s="157">
        <f t="shared" si="13"/>
        <v>1.9974575622268367E-2</v>
      </c>
      <c r="K50" s="157">
        <f t="shared" si="13"/>
        <v>1.3487631449398036</v>
      </c>
      <c r="L50" s="157">
        <f t="shared" si="13"/>
        <v>2.6517556428507461</v>
      </c>
      <c r="M50" s="157">
        <f t="shared" si="13"/>
        <v>3.9298287171463775</v>
      </c>
    </row>
    <row r="51" spans="2:13" s="183" customFormat="1" ht="12.75" customHeight="1" x14ac:dyDescent="0.25">
      <c r="B51" s="187"/>
      <c r="C51" s="188"/>
      <c r="D51" s="188"/>
      <c r="E51" s="188"/>
      <c r="F51" s="188"/>
      <c r="G51" s="188"/>
      <c r="H51" s="188"/>
      <c r="I51" s="188"/>
      <c r="J51" s="188"/>
      <c r="K51" s="188"/>
      <c r="L51" s="188"/>
      <c r="M51" s="188"/>
    </row>
    <row r="52" spans="2:13" s="183" customFormat="1" ht="29.25" customHeight="1" x14ac:dyDescent="0.25">
      <c r="B52" s="189" t="s">
        <v>509</v>
      </c>
      <c r="C52" s="190" t="s">
        <v>494</v>
      </c>
      <c r="D52" s="190" t="s">
        <v>510</v>
      </c>
      <c r="E52" s="188"/>
      <c r="F52" s="188"/>
      <c r="G52" s="188"/>
      <c r="H52" s="188"/>
      <c r="I52" s="188"/>
      <c r="J52" s="188"/>
      <c r="K52" s="188"/>
      <c r="L52" s="188"/>
      <c r="M52" s="188"/>
    </row>
    <row r="53" spans="2:13" s="183" customFormat="1" ht="18" customHeight="1" x14ac:dyDescent="0.25">
      <c r="B53" s="178" t="s">
        <v>511</v>
      </c>
      <c r="C53" s="158" t="s">
        <v>496</v>
      </c>
      <c r="D53" s="158">
        <f>SUM(D49:M49)</f>
        <v>3.1919675769342915</v>
      </c>
      <c r="E53" s="191"/>
      <c r="F53" s="191"/>
      <c r="G53" s="192"/>
    </row>
    <row r="54" spans="2:13" s="183" customFormat="1" ht="16.5" customHeight="1" x14ac:dyDescent="0.25">
      <c r="B54" s="193" t="s">
        <v>213</v>
      </c>
      <c r="C54" s="159" t="s">
        <v>445</v>
      </c>
      <c r="D54" s="159">
        <f>IRR(D46:M46)</f>
        <v>9.9685044534684186E-2</v>
      </c>
      <c r="E54" s="191"/>
      <c r="F54" s="191"/>
      <c r="G54" s="192"/>
    </row>
    <row r="55" spans="2:13" s="183" customFormat="1" x14ac:dyDescent="0.25">
      <c r="B55" s="193" t="s">
        <v>512</v>
      </c>
      <c r="C55" s="182" t="s">
        <v>513</v>
      </c>
      <c r="D55" s="182">
        <f>IF(M47&lt;0,"не окупается",(COUNTIF(D47:M47,"&lt;0")+1))</f>
        <v>7</v>
      </c>
      <c r="E55" s="191"/>
      <c r="F55" s="191"/>
      <c r="G55" s="194"/>
    </row>
    <row r="56" spans="2:13" s="183" customFormat="1" ht="15.75" customHeight="1" x14ac:dyDescent="0.25">
      <c r="B56" s="178" t="s">
        <v>514</v>
      </c>
      <c r="C56" s="182" t="s">
        <v>513</v>
      </c>
      <c r="D56" s="182">
        <f>IF(M50&lt;0,"не окупается",(COUNTIF(D50:M50,"&lt;0")+1))</f>
        <v>7</v>
      </c>
      <c r="E56" s="191"/>
      <c r="F56" s="191"/>
      <c r="G56" s="195"/>
    </row>
    <row r="57" spans="2:13" ht="13.5" customHeight="1" x14ac:dyDescent="0.25">
      <c r="B57" s="196"/>
      <c r="C57" s="181"/>
      <c r="D57" s="181"/>
      <c r="E57" s="181"/>
      <c r="F57" s="181"/>
      <c r="G57" s="181"/>
      <c r="H57" s="181"/>
      <c r="I57" s="197"/>
    </row>
    <row r="58" spans="2:13" ht="21" customHeight="1" x14ac:dyDescent="0.25">
      <c r="B58" s="198"/>
      <c r="C58" s="155"/>
      <c r="D58" s="155"/>
      <c r="E58" s="155"/>
      <c r="F58" s="155"/>
      <c r="G58" s="155"/>
      <c r="H58" s="155"/>
      <c r="I58" s="197"/>
    </row>
    <row r="59" spans="2:13" ht="15" customHeight="1" x14ac:dyDescent="0.25">
      <c r="B59" s="331"/>
      <c r="C59" s="331"/>
      <c r="D59" s="331"/>
      <c r="E59" s="331"/>
      <c r="F59" s="331"/>
      <c r="G59" s="331"/>
      <c r="H59" s="331"/>
      <c r="I59" s="331"/>
      <c r="J59" s="331"/>
      <c r="K59" s="331"/>
      <c r="L59" s="331"/>
      <c r="M59" s="331"/>
    </row>
    <row r="60" spans="2:13" ht="21" customHeight="1" x14ac:dyDescent="0.25">
      <c r="B60" s="331"/>
      <c r="C60" s="331"/>
      <c r="D60" s="331"/>
      <c r="E60" s="331"/>
      <c r="F60" s="331"/>
      <c r="G60" s="331"/>
      <c r="H60" s="331"/>
      <c r="I60" s="331"/>
      <c r="J60" s="331"/>
      <c r="K60" s="331"/>
      <c r="L60" s="331"/>
      <c r="M60" s="331"/>
    </row>
    <row r="61" spans="2:13" ht="16.5" customHeight="1" x14ac:dyDescent="0.25">
      <c r="B61" s="331"/>
      <c r="C61" s="331"/>
      <c r="D61" s="331"/>
      <c r="E61" s="331"/>
      <c r="F61" s="331"/>
      <c r="G61" s="331"/>
      <c r="H61" s="331"/>
      <c r="I61" s="331"/>
      <c r="J61" s="331"/>
      <c r="K61" s="331"/>
      <c r="L61" s="331"/>
      <c r="M61" s="331"/>
    </row>
    <row r="62" spans="2:13" ht="18.75" customHeight="1" x14ac:dyDescent="0.25">
      <c r="B62" s="332"/>
      <c r="C62" s="332"/>
      <c r="D62" s="332"/>
      <c r="E62" s="332"/>
      <c r="F62" s="332"/>
      <c r="G62" s="332"/>
      <c r="H62" s="332"/>
      <c r="I62" s="332"/>
      <c r="J62" s="332"/>
      <c r="K62" s="332"/>
      <c r="L62" s="332"/>
      <c r="M62" s="332"/>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3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J12" sqref="J12:L12"/>
    </sheetView>
  </sheetViews>
  <sheetFormatPr defaultRowHeight="15.75" x14ac:dyDescent="0.25"/>
  <cols>
    <col min="1" max="1" width="9.140625" style="37"/>
    <col min="2" max="2" width="37.7109375" style="37" customWidth="1"/>
    <col min="3" max="3" width="9.140625" style="37"/>
    <col min="4" max="4" width="12.8554687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x14ac:dyDescent="0.25">
      <c r="L1" s="28" t="s">
        <v>67</v>
      </c>
    </row>
    <row r="2" spans="1:44" ht="18.75" x14ac:dyDescent="0.3">
      <c r="L2" s="11" t="s">
        <v>10</v>
      </c>
    </row>
    <row r="3" spans="1:44" ht="18.75" x14ac:dyDescent="0.3">
      <c r="L3" s="11" t="s">
        <v>389</v>
      </c>
    </row>
    <row r="4" spans="1:44" ht="18.75" x14ac:dyDescent="0.3">
      <c r="K4" s="11"/>
    </row>
    <row r="5" spans="1:44" x14ac:dyDescent="0.25">
      <c r="A5" s="309"/>
      <c r="B5" s="309"/>
      <c r="C5" s="309"/>
      <c r="D5" s="309"/>
      <c r="E5" s="309"/>
      <c r="F5" s="309"/>
      <c r="G5" s="351"/>
      <c r="H5" s="351"/>
      <c r="I5" s="351"/>
      <c r="J5" s="351" t="s">
        <v>523</v>
      </c>
      <c r="K5" s="351"/>
      <c r="L5" s="351"/>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x14ac:dyDescent="0.25">
      <c r="A6" s="12"/>
      <c r="B6" s="7"/>
      <c r="C6" s="7"/>
      <c r="D6" s="12"/>
      <c r="E6" s="7"/>
      <c r="F6" s="7"/>
      <c r="G6" s="92"/>
      <c r="H6" s="7"/>
      <c r="I6" s="7"/>
      <c r="J6" s="92"/>
      <c r="K6" s="7"/>
      <c r="L6" s="7"/>
    </row>
    <row r="7" spans="1:44" ht="18.75" x14ac:dyDescent="0.25">
      <c r="A7" s="313"/>
      <c r="B7" s="313"/>
      <c r="C7" s="313"/>
      <c r="D7" s="313"/>
      <c r="E7" s="313"/>
      <c r="F7" s="313"/>
      <c r="G7" s="352"/>
      <c r="H7" s="352"/>
      <c r="I7" s="352"/>
      <c r="J7" s="352" t="s">
        <v>9</v>
      </c>
      <c r="K7" s="352"/>
      <c r="L7" s="352"/>
    </row>
    <row r="8" spans="1:44" ht="18.75" x14ac:dyDescent="0.25">
      <c r="A8" s="10"/>
      <c r="B8" s="10"/>
      <c r="C8" s="10"/>
      <c r="D8" s="10"/>
      <c r="E8" s="10"/>
      <c r="F8" s="10"/>
      <c r="G8" s="9"/>
      <c r="H8" s="9"/>
      <c r="I8" s="9"/>
      <c r="J8" s="9"/>
      <c r="K8" s="9"/>
      <c r="L8" s="9"/>
    </row>
    <row r="9" spans="1:44" x14ac:dyDescent="0.25">
      <c r="A9" s="314"/>
      <c r="B9" s="314"/>
      <c r="C9" s="314"/>
      <c r="D9" s="314"/>
      <c r="E9" s="314"/>
      <c r="F9" s="314"/>
      <c r="G9" s="353"/>
      <c r="H9" s="353"/>
      <c r="I9" s="353"/>
      <c r="J9" s="353" t="s">
        <v>515</v>
      </c>
      <c r="K9" s="353"/>
      <c r="L9" s="353"/>
    </row>
    <row r="10" spans="1:44" x14ac:dyDescent="0.25">
      <c r="A10" s="310"/>
      <c r="B10" s="310"/>
      <c r="C10" s="310"/>
      <c r="D10" s="310"/>
      <c r="E10" s="310"/>
      <c r="F10" s="310"/>
      <c r="G10" s="338"/>
      <c r="H10" s="338"/>
      <c r="I10" s="338"/>
      <c r="J10" s="338" t="s">
        <v>8</v>
      </c>
      <c r="K10" s="338"/>
      <c r="L10" s="338"/>
    </row>
    <row r="11" spans="1:44" ht="18.75" x14ac:dyDescent="0.25">
      <c r="A11" s="10"/>
      <c r="B11" s="10"/>
      <c r="C11" s="10"/>
      <c r="D11" s="10"/>
      <c r="E11" s="10"/>
      <c r="F11" s="10"/>
      <c r="G11" s="9"/>
      <c r="H11" s="9"/>
      <c r="I11" s="9"/>
      <c r="J11" s="9"/>
      <c r="K11" s="9"/>
      <c r="L11" s="9"/>
    </row>
    <row r="12" spans="1:44" ht="18.75" x14ac:dyDescent="0.25">
      <c r="A12" s="312"/>
      <c r="B12" s="312"/>
      <c r="C12" s="312"/>
      <c r="D12" s="312"/>
      <c r="E12" s="312"/>
      <c r="F12" s="312"/>
      <c r="G12" s="341"/>
      <c r="H12" s="341"/>
      <c r="I12" s="341"/>
      <c r="J12" s="339" t="s">
        <v>564</v>
      </c>
      <c r="K12" s="339"/>
      <c r="L12" s="339"/>
    </row>
    <row r="13" spans="1:44" x14ac:dyDescent="0.25">
      <c r="A13" s="310"/>
      <c r="B13" s="310"/>
      <c r="C13" s="310"/>
      <c r="D13" s="310"/>
      <c r="E13" s="310"/>
      <c r="F13" s="310"/>
      <c r="G13" s="338"/>
      <c r="H13" s="338"/>
      <c r="I13" s="338"/>
      <c r="J13" s="338" t="s">
        <v>7</v>
      </c>
      <c r="K13" s="338"/>
      <c r="L13" s="338"/>
    </row>
    <row r="14" spans="1:44" ht="18.75" x14ac:dyDescent="0.25">
      <c r="A14" s="3"/>
      <c r="B14" s="3"/>
      <c r="C14" s="3"/>
      <c r="D14" s="3"/>
      <c r="E14" s="3"/>
      <c r="F14" s="3"/>
      <c r="G14" s="8"/>
      <c r="H14" s="8"/>
      <c r="I14" s="8"/>
      <c r="J14" s="8"/>
      <c r="K14" s="8"/>
      <c r="L14" s="8"/>
    </row>
    <row r="15" spans="1:44" ht="18.75" x14ac:dyDescent="0.25">
      <c r="A15" s="312"/>
      <c r="B15" s="312"/>
      <c r="C15" s="312"/>
      <c r="D15" s="312"/>
      <c r="E15" s="312"/>
      <c r="F15" s="312"/>
      <c r="G15" s="339" t="s">
        <v>526</v>
      </c>
      <c r="H15" s="340"/>
      <c r="I15" s="340"/>
      <c r="J15" s="340"/>
      <c r="K15" s="340"/>
      <c r="L15" s="340"/>
      <c r="M15" s="340"/>
      <c r="N15" s="340"/>
      <c r="O15" s="340"/>
      <c r="P15" s="340"/>
      <c r="Q15" s="340"/>
      <c r="R15" s="340"/>
      <c r="S15" s="340"/>
      <c r="T15" s="340"/>
      <c r="U15" s="340"/>
    </row>
    <row r="16" spans="1:44" x14ac:dyDescent="0.25">
      <c r="A16" s="310"/>
      <c r="B16" s="310"/>
      <c r="C16" s="310"/>
      <c r="D16" s="310"/>
      <c r="E16" s="310"/>
      <c r="F16" s="310"/>
      <c r="G16" s="338"/>
      <c r="H16" s="338"/>
      <c r="I16" s="338"/>
      <c r="J16" s="338" t="s">
        <v>6</v>
      </c>
      <c r="K16" s="338"/>
      <c r="L16" s="338"/>
    </row>
    <row r="17" spans="1:12" ht="15.75" customHeight="1" x14ac:dyDescent="0.25">
      <c r="L17" s="93"/>
    </row>
    <row r="18" spans="1:12" x14ac:dyDescent="0.25">
      <c r="K18" s="32"/>
    </row>
    <row r="19" spans="1:12" ht="15.75" customHeight="1" x14ac:dyDescent="0.25">
      <c r="A19" s="350" t="s">
        <v>339</v>
      </c>
      <c r="B19" s="350"/>
      <c r="C19" s="350"/>
      <c r="D19" s="350"/>
      <c r="E19" s="350"/>
      <c r="F19" s="350"/>
      <c r="G19" s="350"/>
      <c r="H19" s="350"/>
      <c r="I19" s="350"/>
      <c r="J19" s="350"/>
      <c r="K19" s="350"/>
      <c r="L19" s="350"/>
    </row>
    <row r="20" spans="1:12" x14ac:dyDescent="0.25">
      <c r="A20" s="40"/>
      <c r="B20" s="40"/>
    </row>
    <row r="21" spans="1:12" ht="28.5" customHeight="1" x14ac:dyDescent="0.25">
      <c r="A21" s="342" t="s">
        <v>184</v>
      </c>
      <c r="B21" s="342" t="s">
        <v>183</v>
      </c>
      <c r="C21" s="347" t="s">
        <v>279</v>
      </c>
      <c r="D21" s="347"/>
      <c r="E21" s="347"/>
      <c r="F21" s="347"/>
      <c r="G21" s="347"/>
      <c r="H21" s="347"/>
      <c r="I21" s="342" t="s">
        <v>182</v>
      </c>
      <c r="J21" s="344" t="s">
        <v>281</v>
      </c>
      <c r="K21" s="342" t="s">
        <v>181</v>
      </c>
      <c r="L21" s="343" t="s">
        <v>280</v>
      </c>
    </row>
    <row r="22" spans="1:12" ht="58.5" customHeight="1" x14ac:dyDescent="0.25">
      <c r="A22" s="342"/>
      <c r="B22" s="342"/>
      <c r="C22" s="346" t="s">
        <v>2</v>
      </c>
      <c r="D22" s="346"/>
      <c r="E22" s="81"/>
      <c r="F22" s="82"/>
      <c r="G22" s="348" t="s">
        <v>1</v>
      </c>
      <c r="H22" s="349"/>
      <c r="I22" s="342"/>
      <c r="J22" s="345"/>
      <c r="K22" s="342"/>
      <c r="L22" s="343"/>
    </row>
    <row r="23" spans="1:12" ht="47.25" x14ac:dyDescent="0.25">
      <c r="A23" s="342"/>
      <c r="B23" s="342"/>
      <c r="C23" s="62" t="s">
        <v>180</v>
      </c>
      <c r="D23" s="62" t="s">
        <v>179</v>
      </c>
      <c r="E23" s="62" t="s">
        <v>180</v>
      </c>
      <c r="F23" s="62" t="s">
        <v>179</v>
      </c>
      <c r="G23" s="62" t="s">
        <v>180</v>
      </c>
      <c r="H23" s="62" t="s">
        <v>179</v>
      </c>
      <c r="I23" s="342"/>
      <c r="J23" s="346"/>
      <c r="K23" s="342"/>
      <c r="L23" s="343"/>
    </row>
    <row r="24" spans="1:12" x14ac:dyDescent="0.25">
      <c r="A24" s="45">
        <v>1</v>
      </c>
      <c r="B24" s="45">
        <v>2</v>
      </c>
      <c r="C24" s="62">
        <v>3</v>
      </c>
      <c r="D24" s="62">
        <v>4</v>
      </c>
      <c r="E24" s="62">
        <v>5</v>
      </c>
      <c r="F24" s="62">
        <v>6</v>
      </c>
      <c r="G24" s="62">
        <v>7</v>
      </c>
      <c r="H24" s="62">
        <v>8</v>
      </c>
      <c r="I24" s="62">
        <v>9</v>
      </c>
      <c r="J24" s="62">
        <v>10</v>
      </c>
      <c r="K24" s="62">
        <v>11</v>
      </c>
      <c r="L24" s="62">
        <v>12</v>
      </c>
    </row>
    <row r="25" spans="1:12" x14ac:dyDescent="0.25">
      <c r="A25" s="62">
        <v>1</v>
      </c>
      <c r="B25" s="63" t="s">
        <v>178</v>
      </c>
      <c r="C25" s="44" t="s">
        <v>376</v>
      </c>
      <c r="D25" s="44" t="s">
        <v>376</v>
      </c>
      <c r="E25" s="44" t="s">
        <v>376</v>
      </c>
      <c r="F25" s="44" t="s">
        <v>376</v>
      </c>
      <c r="G25" s="44" t="s">
        <v>376</v>
      </c>
      <c r="H25" s="44" t="s">
        <v>376</v>
      </c>
      <c r="I25" s="44" t="s">
        <v>376</v>
      </c>
      <c r="J25" s="44" t="s">
        <v>376</v>
      </c>
      <c r="K25" s="60"/>
      <c r="L25" s="67"/>
    </row>
    <row r="26" spans="1:12" ht="21.75" customHeight="1" x14ac:dyDescent="0.25">
      <c r="A26" s="62" t="s">
        <v>177</v>
      </c>
      <c r="B26" s="65" t="s">
        <v>286</v>
      </c>
      <c r="C26" s="44" t="s">
        <v>376</v>
      </c>
      <c r="D26" s="44" t="s">
        <v>376</v>
      </c>
      <c r="E26" s="44" t="s">
        <v>376</v>
      </c>
      <c r="F26" s="44" t="s">
        <v>376</v>
      </c>
      <c r="G26" s="44" t="s">
        <v>376</v>
      </c>
      <c r="H26" s="44" t="s">
        <v>376</v>
      </c>
      <c r="I26" s="44" t="s">
        <v>376</v>
      </c>
      <c r="J26" s="44" t="s">
        <v>376</v>
      </c>
      <c r="K26" s="60"/>
      <c r="L26" s="60"/>
    </row>
    <row r="27" spans="1:12" ht="39" customHeight="1" x14ac:dyDescent="0.25">
      <c r="A27" s="62" t="s">
        <v>176</v>
      </c>
      <c r="B27" s="65" t="s">
        <v>288</v>
      </c>
      <c r="C27" s="44" t="s">
        <v>376</v>
      </c>
      <c r="D27" s="44" t="s">
        <v>376</v>
      </c>
      <c r="E27" s="44" t="s">
        <v>376</v>
      </c>
      <c r="F27" s="44" t="s">
        <v>376</v>
      </c>
      <c r="G27" s="44" t="s">
        <v>376</v>
      </c>
      <c r="H27" s="44" t="s">
        <v>376</v>
      </c>
      <c r="I27" s="44" t="s">
        <v>376</v>
      </c>
      <c r="J27" s="44" t="s">
        <v>376</v>
      </c>
      <c r="K27" s="60"/>
      <c r="L27" s="60"/>
    </row>
    <row r="28" spans="1:12" ht="70.5" customHeight="1" x14ac:dyDescent="0.25">
      <c r="A28" s="62" t="s">
        <v>287</v>
      </c>
      <c r="B28" s="65" t="s">
        <v>292</v>
      </c>
      <c r="C28" s="44" t="s">
        <v>376</v>
      </c>
      <c r="D28" s="44" t="s">
        <v>376</v>
      </c>
      <c r="E28" s="44" t="s">
        <v>376</v>
      </c>
      <c r="F28" s="44" t="s">
        <v>376</v>
      </c>
      <c r="G28" s="44" t="s">
        <v>376</v>
      </c>
      <c r="H28" s="44" t="s">
        <v>376</v>
      </c>
      <c r="I28" s="44" t="s">
        <v>376</v>
      </c>
      <c r="J28" s="44" t="s">
        <v>376</v>
      </c>
      <c r="K28" s="60"/>
      <c r="L28" s="60"/>
    </row>
    <row r="29" spans="1:12" ht="54" customHeight="1" x14ac:dyDescent="0.25">
      <c r="A29" s="62" t="s">
        <v>175</v>
      </c>
      <c r="B29" s="65" t="s">
        <v>291</v>
      </c>
      <c r="C29" s="44" t="s">
        <v>376</v>
      </c>
      <c r="D29" s="44" t="s">
        <v>376</v>
      </c>
      <c r="E29" s="44" t="s">
        <v>376</v>
      </c>
      <c r="F29" s="44" t="s">
        <v>376</v>
      </c>
      <c r="G29" s="44" t="s">
        <v>376</v>
      </c>
      <c r="H29" s="44" t="s">
        <v>376</v>
      </c>
      <c r="I29" s="44" t="s">
        <v>376</v>
      </c>
      <c r="J29" s="44" t="s">
        <v>376</v>
      </c>
      <c r="K29" s="60"/>
      <c r="L29" s="60"/>
    </row>
    <row r="30" spans="1:12" ht="42" customHeight="1" x14ac:dyDescent="0.25">
      <c r="A30" s="62" t="s">
        <v>174</v>
      </c>
      <c r="B30" s="65" t="s">
        <v>293</v>
      </c>
      <c r="C30" s="44" t="s">
        <v>376</v>
      </c>
      <c r="D30" s="44" t="s">
        <v>376</v>
      </c>
      <c r="E30" s="44" t="s">
        <v>376</v>
      </c>
      <c r="F30" s="44" t="s">
        <v>376</v>
      </c>
      <c r="G30" s="44" t="s">
        <v>376</v>
      </c>
      <c r="H30" s="44" t="s">
        <v>376</v>
      </c>
      <c r="I30" s="44" t="s">
        <v>376</v>
      </c>
      <c r="J30" s="44" t="s">
        <v>376</v>
      </c>
      <c r="K30" s="60"/>
      <c r="L30" s="60"/>
    </row>
    <row r="31" spans="1:12" ht="37.5" customHeight="1" x14ac:dyDescent="0.25">
      <c r="A31" s="62" t="s">
        <v>173</v>
      </c>
      <c r="B31" s="61" t="s">
        <v>289</v>
      </c>
      <c r="C31" s="44" t="s">
        <v>376</v>
      </c>
      <c r="D31" s="44" t="s">
        <v>376</v>
      </c>
      <c r="E31" s="44" t="s">
        <v>376</v>
      </c>
      <c r="F31" s="44" t="s">
        <v>376</v>
      </c>
      <c r="G31" s="44" t="s">
        <v>376</v>
      </c>
      <c r="H31" s="44" t="s">
        <v>376</v>
      </c>
      <c r="I31" s="44" t="s">
        <v>376</v>
      </c>
      <c r="J31" s="44" t="s">
        <v>376</v>
      </c>
      <c r="K31" s="60"/>
      <c r="L31" s="60"/>
    </row>
    <row r="32" spans="1:12" ht="31.5" x14ac:dyDescent="0.25">
      <c r="A32" s="62" t="s">
        <v>171</v>
      </c>
      <c r="B32" s="61" t="s">
        <v>294</v>
      </c>
      <c r="C32" s="44" t="s">
        <v>376</v>
      </c>
      <c r="D32" s="44" t="s">
        <v>376</v>
      </c>
      <c r="E32" s="44" t="s">
        <v>376</v>
      </c>
      <c r="F32" s="44" t="s">
        <v>376</v>
      </c>
      <c r="G32" s="44" t="s">
        <v>376</v>
      </c>
      <c r="H32" s="44" t="s">
        <v>376</v>
      </c>
      <c r="I32" s="44" t="s">
        <v>376</v>
      </c>
      <c r="J32" s="44" t="s">
        <v>376</v>
      </c>
      <c r="K32" s="60"/>
      <c r="L32" s="60"/>
    </row>
    <row r="33" spans="1:12" ht="37.5" customHeight="1" x14ac:dyDescent="0.25">
      <c r="A33" s="62" t="s">
        <v>305</v>
      </c>
      <c r="B33" s="61" t="s">
        <v>230</v>
      </c>
      <c r="C33" s="44" t="s">
        <v>376</v>
      </c>
      <c r="D33" s="44" t="s">
        <v>376</v>
      </c>
      <c r="E33" s="44" t="s">
        <v>376</v>
      </c>
      <c r="F33" s="44" t="s">
        <v>376</v>
      </c>
      <c r="G33" s="44" t="s">
        <v>376</v>
      </c>
      <c r="H33" s="44" t="s">
        <v>376</v>
      </c>
      <c r="I33" s="44" t="s">
        <v>376</v>
      </c>
      <c r="J33" s="44" t="s">
        <v>376</v>
      </c>
      <c r="K33" s="60"/>
      <c r="L33" s="60"/>
    </row>
    <row r="34" spans="1:12" ht="47.25" customHeight="1" x14ac:dyDescent="0.25">
      <c r="A34" s="62" t="s">
        <v>306</v>
      </c>
      <c r="B34" s="61" t="s">
        <v>298</v>
      </c>
      <c r="C34" s="44" t="s">
        <v>376</v>
      </c>
      <c r="D34" s="44" t="s">
        <v>376</v>
      </c>
      <c r="E34" s="44" t="s">
        <v>376</v>
      </c>
      <c r="F34" s="44" t="s">
        <v>376</v>
      </c>
      <c r="G34" s="44" t="s">
        <v>376</v>
      </c>
      <c r="H34" s="44" t="s">
        <v>376</v>
      </c>
      <c r="I34" s="44" t="s">
        <v>376</v>
      </c>
      <c r="J34" s="44" t="s">
        <v>376</v>
      </c>
      <c r="K34" s="64"/>
      <c r="L34" s="60"/>
    </row>
    <row r="35" spans="1:12" ht="49.5" customHeight="1" x14ac:dyDescent="0.25">
      <c r="A35" s="62" t="s">
        <v>307</v>
      </c>
      <c r="B35" s="61" t="s">
        <v>172</v>
      </c>
      <c r="C35" s="44" t="s">
        <v>376</v>
      </c>
      <c r="D35" s="44" t="s">
        <v>376</v>
      </c>
      <c r="E35" s="44" t="s">
        <v>376</v>
      </c>
      <c r="F35" s="44" t="s">
        <v>376</v>
      </c>
      <c r="G35" s="44" t="s">
        <v>376</v>
      </c>
      <c r="H35" s="44" t="s">
        <v>376</v>
      </c>
      <c r="I35" s="44" t="s">
        <v>376</v>
      </c>
      <c r="J35" s="44" t="s">
        <v>376</v>
      </c>
      <c r="K35" s="64"/>
      <c r="L35" s="60"/>
    </row>
    <row r="36" spans="1:12" ht="37.5" customHeight="1" x14ac:dyDescent="0.25">
      <c r="A36" s="62" t="s">
        <v>308</v>
      </c>
      <c r="B36" s="61" t="s">
        <v>290</v>
      </c>
      <c r="C36" s="44" t="s">
        <v>376</v>
      </c>
      <c r="D36" s="44" t="s">
        <v>376</v>
      </c>
      <c r="E36" s="44" t="s">
        <v>376</v>
      </c>
      <c r="F36" s="44" t="s">
        <v>376</v>
      </c>
      <c r="G36" s="44" t="s">
        <v>376</v>
      </c>
      <c r="H36" s="44" t="s">
        <v>376</v>
      </c>
      <c r="I36" s="44" t="s">
        <v>376</v>
      </c>
      <c r="J36" s="44" t="s">
        <v>376</v>
      </c>
      <c r="K36" s="60"/>
      <c r="L36" s="60"/>
    </row>
    <row r="37" spans="1:12" x14ac:dyDescent="0.25">
      <c r="A37" s="62" t="s">
        <v>309</v>
      </c>
      <c r="B37" s="61" t="s">
        <v>170</v>
      </c>
      <c r="C37" s="44"/>
      <c r="D37" s="60"/>
      <c r="E37" s="60"/>
      <c r="F37" s="60"/>
      <c r="G37" s="60"/>
      <c r="H37" s="60"/>
      <c r="I37" s="60"/>
      <c r="J37" s="60"/>
      <c r="K37" s="60"/>
      <c r="L37" s="60"/>
    </row>
    <row r="38" spans="1:12" x14ac:dyDescent="0.25">
      <c r="A38" s="62" t="s">
        <v>310</v>
      </c>
      <c r="B38" s="63" t="s">
        <v>169</v>
      </c>
      <c r="C38" s="44" t="s">
        <v>376</v>
      </c>
      <c r="D38" s="44" t="s">
        <v>376</v>
      </c>
      <c r="E38" s="44" t="s">
        <v>376</v>
      </c>
      <c r="F38" s="44" t="s">
        <v>376</v>
      </c>
      <c r="G38" s="44" t="s">
        <v>376</v>
      </c>
      <c r="H38" s="44" t="s">
        <v>376</v>
      </c>
      <c r="I38" s="44" t="s">
        <v>376</v>
      </c>
      <c r="J38" s="44" t="s">
        <v>376</v>
      </c>
      <c r="K38" s="60"/>
      <c r="L38" s="60"/>
    </row>
    <row r="39" spans="1:12" ht="63" x14ac:dyDescent="0.25">
      <c r="A39" s="62">
        <v>2</v>
      </c>
      <c r="B39" s="61" t="s">
        <v>295</v>
      </c>
      <c r="C39" s="45" t="s">
        <v>376</v>
      </c>
      <c r="D39" s="45" t="s">
        <v>376</v>
      </c>
      <c r="E39" s="45" t="s">
        <v>376</v>
      </c>
      <c r="F39" s="45" t="s">
        <v>376</v>
      </c>
      <c r="G39" s="45" t="s">
        <v>376</v>
      </c>
      <c r="H39" s="45" t="s">
        <v>376</v>
      </c>
      <c r="I39" s="45" t="s">
        <v>376</v>
      </c>
      <c r="J39" s="45" t="s">
        <v>376</v>
      </c>
      <c r="K39" s="60"/>
      <c r="L39" s="60"/>
    </row>
    <row r="40" spans="1:12" ht="33.75" customHeight="1" x14ac:dyDescent="0.25">
      <c r="A40" s="62" t="s">
        <v>168</v>
      </c>
      <c r="B40" s="61" t="s">
        <v>297</v>
      </c>
      <c r="C40" s="45">
        <v>2023</v>
      </c>
      <c r="D40" s="45">
        <v>2023</v>
      </c>
      <c r="E40" s="45">
        <v>2020</v>
      </c>
      <c r="F40" s="45">
        <v>2020</v>
      </c>
      <c r="G40" s="45">
        <v>2023</v>
      </c>
      <c r="H40" s="45">
        <v>2023</v>
      </c>
      <c r="I40" s="44" t="s">
        <v>376</v>
      </c>
      <c r="J40" s="44" t="s">
        <v>376</v>
      </c>
      <c r="K40" s="60"/>
      <c r="L40" s="60"/>
    </row>
    <row r="41" spans="1:12" ht="63" customHeight="1" x14ac:dyDescent="0.25">
      <c r="A41" s="62" t="s">
        <v>167</v>
      </c>
      <c r="B41" s="63" t="s">
        <v>359</v>
      </c>
      <c r="C41" s="44" t="s">
        <v>376</v>
      </c>
      <c r="D41" s="44" t="s">
        <v>376</v>
      </c>
      <c r="E41" s="44" t="s">
        <v>376</v>
      </c>
      <c r="F41" s="44" t="s">
        <v>376</v>
      </c>
      <c r="G41" s="44" t="s">
        <v>376</v>
      </c>
      <c r="H41" s="44" t="s">
        <v>376</v>
      </c>
      <c r="I41" s="44" t="s">
        <v>376</v>
      </c>
      <c r="J41" s="44" t="s">
        <v>376</v>
      </c>
      <c r="K41" s="60"/>
      <c r="L41" s="60"/>
    </row>
    <row r="42" spans="1:12" ht="58.5" customHeight="1" x14ac:dyDescent="0.25">
      <c r="A42" s="62">
        <v>3</v>
      </c>
      <c r="B42" s="61" t="s">
        <v>296</v>
      </c>
      <c r="C42" s="45" t="s">
        <v>376</v>
      </c>
      <c r="D42" s="45" t="s">
        <v>376</v>
      </c>
      <c r="E42" s="45" t="s">
        <v>376</v>
      </c>
      <c r="F42" s="45" t="s">
        <v>376</v>
      </c>
      <c r="G42" s="45" t="s">
        <v>376</v>
      </c>
      <c r="H42" s="45" t="s">
        <v>376</v>
      </c>
      <c r="I42" s="45" t="s">
        <v>376</v>
      </c>
      <c r="J42" s="45" t="s">
        <v>376</v>
      </c>
      <c r="K42" s="60"/>
      <c r="L42" s="60"/>
    </row>
    <row r="43" spans="1:12" ht="34.5" customHeight="1" x14ac:dyDescent="0.25">
      <c r="A43" s="62" t="s">
        <v>166</v>
      </c>
      <c r="B43" s="61" t="s">
        <v>164</v>
      </c>
      <c r="C43" s="45">
        <v>2023</v>
      </c>
      <c r="D43" s="45">
        <v>2023</v>
      </c>
      <c r="E43" s="45">
        <v>2020</v>
      </c>
      <c r="F43" s="45">
        <v>2020</v>
      </c>
      <c r="G43" s="45">
        <v>2023</v>
      </c>
      <c r="H43" s="45">
        <v>2023</v>
      </c>
      <c r="I43" s="44" t="s">
        <v>376</v>
      </c>
      <c r="J43" s="44" t="s">
        <v>376</v>
      </c>
      <c r="K43" s="60"/>
      <c r="L43" s="60"/>
    </row>
    <row r="44" spans="1:12" ht="24.75" customHeight="1" x14ac:dyDescent="0.25">
      <c r="A44" s="62" t="s">
        <v>165</v>
      </c>
      <c r="B44" s="61" t="s">
        <v>162</v>
      </c>
      <c r="C44" s="45">
        <v>2023</v>
      </c>
      <c r="D44" s="45">
        <v>2023</v>
      </c>
      <c r="E44" s="45">
        <v>2020</v>
      </c>
      <c r="F44" s="45">
        <v>2020</v>
      </c>
      <c r="G44" s="45">
        <v>2023</v>
      </c>
      <c r="H44" s="45">
        <v>2023</v>
      </c>
      <c r="I44" s="44" t="s">
        <v>376</v>
      </c>
      <c r="J44" s="44" t="s">
        <v>376</v>
      </c>
      <c r="K44" s="60"/>
      <c r="L44" s="60"/>
    </row>
    <row r="45" spans="1:12" ht="90.75" customHeight="1" x14ac:dyDescent="0.25">
      <c r="A45" s="62" t="s">
        <v>163</v>
      </c>
      <c r="B45" s="61" t="s">
        <v>301</v>
      </c>
      <c r="C45" s="45" t="s">
        <v>376</v>
      </c>
      <c r="D45" s="45" t="s">
        <v>376</v>
      </c>
      <c r="E45" s="45" t="s">
        <v>376</v>
      </c>
      <c r="F45" s="45" t="s">
        <v>376</v>
      </c>
      <c r="G45" s="45" t="s">
        <v>376</v>
      </c>
      <c r="H45" s="45" t="s">
        <v>376</v>
      </c>
      <c r="I45" s="45" t="s">
        <v>376</v>
      </c>
      <c r="J45" s="45" t="s">
        <v>376</v>
      </c>
      <c r="K45" s="60"/>
      <c r="L45" s="60"/>
    </row>
    <row r="46" spans="1:12" ht="167.25" customHeight="1" x14ac:dyDescent="0.25">
      <c r="A46" s="62" t="s">
        <v>161</v>
      </c>
      <c r="B46" s="61" t="s">
        <v>299</v>
      </c>
      <c r="C46" s="45" t="s">
        <v>376</v>
      </c>
      <c r="D46" s="45" t="s">
        <v>376</v>
      </c>
      <c r="E46" s="45" t="s">
        <v>376</v>
      </c>
      <c r="F46" s="45" t="s">
        <v>376</v>
      </c>
      <c r="G46" s="45" t="s">
        <v>376</v>
      </c>
      <c r="H46" s="45" t="s">
        <v>376</v>
      </c>
      <c r="I46" s="45" t="s">
        <v>376</v>
      </c>
      <c r="J46" s="45" t="s">
        <v>376</v>
      </c>
      <c r="K46" s="60"/>
      <c r="L46" s="60"/>
    </row>
    <row r="47" spans="1:12" ht="30.75" customHeight="1" x14ac:dyDescent="0.25">
      <c r="A47" s="62" t="s">
        <v>159</v>
      </c>
      <c r="B47" s="61" t="s">
        <v>160</v>
      </c>
      <c r="C47" s="45" t="s">
        <v>376</v>
      </c>
      <c r="D47" s="45" t="s">
        <v>376</v>
      </c>
      <c r="E47" s="45" t="s">
        <v>376</v>
      </c>
      <c r="F47" s="45" t="s">
        <v>376</v>
      </c>
      <c r="G47" s="45" t="s">
        <v>376</v>
      </c>
      <c r="H47" s="45" t="s">
        <v>376</v>
      </c>
      <c r="I47" s="45" t="s">
        <v>376</v>
      </c>
      <c r="J47" s="45" t="s">
        <v>376</v>
      </c>
      <c r="K47" s="60"/>
      <c r="L47" s="60"/>
    </row>
    <row r="48" spans="1:12" ht="37.5" customHeight="1" x14ac:dyDescent="0.25">
      <c r="A48" s="62" t="s">
        <v>311</v>
      </c>
      <c r="B48" s="63" t="s">
        <v>379</v>
      </c>
      <c r="C48" s="45">
        <v>2023</v>
      </c>
      <c r="D48" s="45">
        <v>2023</v>
      </c>
      <c r="E48" s="45">
        <v>2020</v>
      </c>
      <c r="F48" s="45">
        <v>2020</v>
      </c>
      <c r="G48" s="45">
        <v>2023</v>
      </c>
      <c r="H48" s="45">
        <v>2023</v>
      </c>
      <c r="I48" s="44" t="s">
        <v>376</v>
      </c>
      <c r="J48" s="44" t="s">
        <v>376</v>
      </c>
      <c r="K48" s="60"/>
      <c r="L48" s="60"/>
    </row>
    <row r="49" spans="1:12" ht="35.25" customHeight="1" x14ac:dyDescent="0.25">
      <c r="A49" s="62">
        <v>4</v>
      </c>
      <c r="B49" s="61" t="s">
        <v>157</v>
      </c>
      <c r="C49" s="45">
        <v>2023</v>
      </c>
      <c r="D49" s="45">
        <v>2023</v>
      </c>
      <c r="E49" s="45">
        <v>2020</v>
      </c>
      <c r="F49" s="45">
        <v>2020</v>
      </c>
      <c r="G49" s="45">
        <v>2023</v>
      </c>
      <c r="H49" s="45">
        <v>2023</v>
      </c>
      <c r="I49" s="44" t="s">
        <v>376</v>
      </c>
      <c r="J49" s="44" t="s">
        <v>376</v>
      </c>
      <c r="K49" s="60"/>
      <c r="L49" s="60"/>
    </row>
    <row r="50" spans="1:12" ht="86.25" customHeight="1" x14ac:dyDescent="0.25">
      <c r="A50" s="62" t="s">
        <v>158</v>
      </c>
      <c r="B50" s="61" t="s">
        <v>300</v>
      </c>
      <c r="C50" s="45" t="s">
        <v>376</v>
      </c>
      <c r="D50" s="45" t="s">
        <v>376</v>
      </c>
      <c r="E50" s="45" t="s">
        <v>376</v>
      </c>
      <c r="F50" s="45" t="s">
        <v>376</v>
      </c>
      <c r="G50" s="45" t="s">
        <v>376</v>
      </c>
      <c r="H50" s="45" t="s">
        <v>376</v>
      </c>
      <c r="I50" s="45" t="s">
        <v>376</v>
      </c>
      <c r="J50" s="45" t="s">
        <v>376</v>
      </c>
      <c r="K50" s="60"/>
      <c r="L50" s="60"/>
    </row>
    <row r="51" spans="1:12" ht="77.25" customHeight="1" x14ac:dyDescent="0.25">
      <c r="A51" s="62" t="s">
        <v>156</v>
      </c>
      <c r="B51" s="61" t="s">
        <v>302</v>
      </c>
      <c r="C51" s="45" t="s">
        <v>376</v>
      </c>
      <c r="D51" s="45" t="s">
        <v>376</v>
      </c>
      <c r="E51" s="45" t="s">
        <v>376</v>
      </c>
      <c r="F51" s="45" t="s">
        <v>376</v>
      </c>
      <c r="G51" s="45" t="s">
        <v>376</v>
      </c>
      <c r="H51" s="45" t="s">
        <v>376</v>
      </c>
      <c r="I51" s="45" t="s">
        <v>376</v>
      </c>
      <c r="J51" s="45" t="s">
        <v>376</v>
      </c>
      <c r="K51" s="60"/>
      <c r="L51" s="60"/>
    </row>
    <row r="52" spans="1:12" ht="71.25" customHeight="1" x14ac:dyDescent="0.25">
      <c r="A52" s="62" t="s">
        <v>154</v>
      </c>
      <c r="B52" s="61" t="s">
        <v>155</v>
      </c>
      <c r="C52" s="45" t="s">
        <v>376</v>
      </c>
      <c r="D52" s="45" t="s">
        <v>376</v>
      </c>
      <c r="E52" s="45" t="s">
        <v>376</v>
      </c>
      <c r="F52" s="45" t="s">
        <v>376</v>
      </c>
      <c r="G52" s="45" t="s">
        <v>376</v>
      </c>
      <c r="H52" s="45" t="s">
        <v>376</v>
      </c>
      <c r="I52" s="45" t="s">
        <v>376</v>
      </c>
      <c r="J52" s="45" t="s">
        <v>376</v>
      </c>
      <c r="K52" s="60"/>
      <c r="L52" s="60"/>
    </row>
    <row r="53" spans="1:12" ht="48" customHeight="1" x14ac:dyDescent="0.25">
      <c r="A53" s="62" t="s">
        <v>152</v>
      </c>
      <c r="B53" s="86" t="s">
        <v>303</v>
      </c>
      <c r="C53" s="45">
        <v>2023</v>
      </c>
      <c r="D53" s="45">
        <v>2023</v>
      </c>
      <c r="E53" s="45">
        <v>2020</v>
      </c>
      <c r="F53" s="45">
        <v>2020</v>
      </c>
      <c r="G53" s="45">
        <v>2023</v>
      </c>
      <c r="H53" s="45">
        <v>2023</v>
      </c>
      <c r="I53" s="44" t="s">
        <v>376</v>
      </c>
      <c r="J53" s="44" t="s">
        <v>376</v>
      </c>
      <c r="K53" s="60"/>
      <c r="L53" s="60"/>
    </row>
    <row r="54" spans="1:12" ht="46.5" customHeight="1" x14ac:dyDescent="0.25">
      <c r="A54" s="62" t="s">
        <v>304</v>
      </c>
      <c r="B54" s="61" t="s">
        <v>153</v>
      </c>
      <c r="C54" s="45">
        <v>2023</v>
      </c>
      <c r="D54" s="45">
        <v>2023</v>
      </c>
      <c r="E54" s="45">
        <v>2020</v>
      </c>
      <c r="F54" s="45">
        <v>2020</v>
      </c>
      <c r="G54" s="45">
        <v>2023</v>
      </c>
      <c r="H54" s="45">
        <v>2023</v>
      </c>
      <c r="I54" s="44" t="s">
        <v>376</v>
      </c>
      <c r="J54" s="44" t="s">
        <v>376</v>
      </c>
      <c r="K54" s="60"/>
      <c r="L54" s="60"/>
    </row>
  </sheetData>
  <mergeCells count="41">
    <mergeCell ref="A19:L19"/>
    <mergeCell ref="A5:C5"/>
    <mergeCell ref="D5:F5"/>
    <mergeCell ref="G5:I5"/>
    <mergeCell ref="J5:L5"/>
    <mergeCell ref="A7:C7"/>
    <mergeCell ref="D7:F7"/>
    <mergeCell ref="G7:I7"/>
    <mergeCell ref="J7:L7"/>
    <mergeCell ref="A9:C9"/>
    <mergeCell ref="D9:F9"/>
    <mergeCell ref="G9:I9"/>
    <mergeCell ref="J9:L9"/>
    <mergeCell ref="A10:C10"/>
    <mergeCell ref="D10:F10"/>
    <mergeCell ref="G10:I10"/>
    <mergeCell ref="A21:A23"/>
    <mergeCell ref="B21:B23"/>
    <mergeCell ref="I21:I23"/>
    <mergeCell ref="K21:K23"/>
    <mergeCell ref="L21:L23"/>
    <mergeCell ref="J21:J23"/>
    <mergeCell ref="C21:H21"/>
    <mergeCell ref="C22:D22"/>
    <mergeCell ref="G22:H22"/>
    <mergeCell ref="J10:L10"/>
    <mergeCell ref="A12:C12"/>
    <mergeCell ref="D12:F12"/>
    <mergeCell ref="G12:I12"/>
    <mergeCell ref="J12:L12"/>
    <mergeCell ref="A16:C16"/>
    <mergeCell ref="D16:F16"/>
    <mergeCell ref="G16:I16"/>
    <mergeCell ref="J16:L16"/>
    <mergeCell ref="A13:C13"/>
    <mergeCell ref="D13:F13"/>
    <mergeCell ref="G13:I13"/>
    <mergeCell ref="J13:L13"/>
    <mergeCell ref="A15:C15"/>
    <mergeCell ref="D15:F15"/>
    <mergeCell ref="G15:U15"/>
  </mergeCells>
  <pageMargins left="0.70866141732283472" right="0.70866141732283472" top="0.74803149606299213" bottom="0.74803149606299213" header="0.31496062992125984" footer="0.31496062992125984"/>
  <pageSetup paperSize="8" scale="3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77"/>
  <sheetViews>
    <sheetView view="pageBreakPreview" topLeftCell="A31" zoomScale="60" zoomScaleNormal="70" workbookViewId="0">
      <selection activeCell="A11" sqref="A11:U11"/>
    </sheetView>
  </sheetViews>
  <sheetFormatPr defaultRowHeight="15.75" x14ac:dyDescent="0.25"/>
  <cols>
    <col min="1" max="1" width="9.140625" style="37"/>
    <col min="2" max="2" width="57.85546875" style="37" customWidth="1"/>
    <col min="3" max="3" width="13" style="37" customWidth="1"/>
    <col min="4" max="4" width="17.85546875" style="37" customWidth="1"/>
    <col min="5" max="5" width="20.42578125" style="37" customWidth="1"/>
    <col min="6" max="6" width="18.7109375" style="37" customWidth="1"/>
    <col min="7" max="7" width="12.85546875" style="37" customWidth="1"/>
    <col min="8" max="8" width="6.5703125" style="37" customWidth="1"/>
    <col min="9" max="9" width="5.42578125" style="37" customWidth="1"/>
    <col min="10" max="10" width="8.140625" style="37" customWidth="1"/>
    <col min="11" max="11" width="5.28515625" style="37" customWidth="1"/>
    <col min="12" max="12" width="6.7109375" style="37" customWidth="1"/>
    <col min="13" max="13" width="5.28515625" style="37" customWidth="1"/>
    <col min="14" max="14" width="8.5703125" style="37" customWidth="1"/>
    <col min="15" max="15" width="6.140625" style="37" customWidth="1"/>
    <col min="16" max="16" width="8.7109375" style="37" customWidth="1"/>
    <col min="17" max="17" width="6.140625" style="37" customWidth="1"/>
    <col min="18" max="18" width="7.28515625" style="37" customWidth="1"/>
    <col min="19" max="19" width="6.140625" style="37" customWidth="1"/>
    <col min="20" max="20" width="13.140625" style="37" customWidth="1"/>
    <col min="21" max="21" width="24.85546875" style="37" customWidth="1"/>
    <col min="22" max="16384" width="9.140625" style="37"/>
  </cols>
  <sheetData>
    <row r="1" spans="1:21" ht="18.75" x14ac:dyDescent="0.25">
      <c r="U1" s="28" t="s">
        <v>67</v>
      </c>
    </row>
    <row r="2" spans="1:21" ht="18.75" x14ac:dyDescent="0.3">
      <c r="U2" s="11" t="s">
        <v>10</v>
      </c>
    </row>
    <row r="3" spans="1:21" ht="18.75" x14ac:dyDescent="0.3">
      <c r="U3" s="11" t="s">
        <v>389</v>
      </c>
    </row>
    <row r="4" spans="1:21" ht="18.75" customHeight="1" x14ac:dyDescent="0.25">
      <c r="A4" s="309" t="s">
        <v>533</v>
      </c>
      <c r="B4" s="309"/>
      <c r="C4" s="309"/>
      <c r="D4" s="309"/>
      <c r="E4" s="309"/>
      <c r="F4" s="309"/>
      <c r="G4" s="309"/>
      <c r="H4" s="309"/>
      <c r="I4" s="309"/>
      <c r="J4" s="309"/>
      <c r="K4" s="309"/>
      <c r="L4" s="309"/>
      <c r="M4" s="309"/>
      <c r="N4" s="309"/>
      <c r="O4" s="309"/>
      <c r="P4" s="309"/>
      <c r="Q4" s="309"/>
      <c r="R4" s="309"/>
      <c r="S4" s="309"/>
      <c r="T4" s="309"/>
      <c r="U4" s="309"/>
    </row>
    <row r="5" spans="1:21" ht="18.75" x14ac:dyDescent="0.3">
      <c r="U5" s="11"/>
    </row>
    <row r="6" spans="1:21" ht="18.75" x14ac:dyDescent="0.25">
      <c r="A6" s="313" t="s">
        <v>9</v>
      </c>
      <c r="B6" s="313"/>
      <c r="C6" s="313"/>
      <c r="D6" s="313"/>
      <c r="E6" s="313"/>
      <c r="F6" s="313"/>
      <c r="G6" s="313"/>
      <c r="H6" s="313"/>
      <c r="I6" s="313"/>
      <c r="J6" s="313"/>
      <c r="K6" s="313"/>
      <c r="L6" s="313"/>
      <c r="M6" s="313"/>
      <c r="N6" s="313"/>
      <c r="O6" s="313"/>
      <c r="P6" s="313"/>
      <c r="Q6" s="313"/>
      <c r="R6" s="313"/>
      <c r="S6" s="313"/>
      <c r="T6" s="313"/>
      <c r="U6" s="313"/>
    </row>
    <row r="7" spans="1:21" ht="18.75" x14ac:dyDescent="0.25">
      <c r="A7" s="9"/>
      <c r="B7" s="9"/>
      <c r="C7" s="9"/>
      <c r="D7" s="9"/>
      <c r="E7" s="9"/>
      <c r="F7" s="9"/>
      <c r="G7" s="9"/>
      <c r="H7" s="9"/>
      <c r="I7" s="9"/>
      <c r="J7" s="58"/>
      <c r="K7" s="58"/>
      <c r="L7" s="58"/>
      <c r="M7" s="58"/>
      <c r="N7" s="58"/>
      <c r="O7" s="58"/>
      <c r="P7" s="58"/>
      <c r="Q7" s="58"/>
      <c r="R7" s="58"/>
      <c r="S7" s="58"/>
      <c r="T7" s="58"/>
      <c r="U7" s="58"/>
    </row>
    <row r="8" spans="1:21" x14ac:dyDescent="0.25">
      <c r="A8" s="314" t="s">
        <v>515</v>
      </c>
      <c r="B8" s="314"/>
      <c r="C8" s="314"/>
      <c r="D8" s="314"/>
      <c r="E8" s="314"/>
      <c r="F8" s="314"/>
      <c r="G8" s="314"/>
      <c r="H8" s="314"/>
      <c r="I8" s="314"/>
      <c r="J8" s="314"/>
      <c r="K8" s="314"/>
      <c r="L8" s="314"/>
      <c r="M8" s="314"/>
      <c r="N8" s="314"/>
      <c r="O8" s="314"/>
      <c r="P8" s="314"/>
      <c r="Q8" s="314"/>
      <c r="R8" s="314"/>
      <c r="S8" s="314"/>
      <c r="T8" s="314"/>
      <c r="U8" s="314"/>
    </row>
    <row r="9" spans="1:21" ht="18.75" customHeight="1" x14ac:dyDescent="0.25">
      <c r="A9" s="310" t="s">
        <v>8</v>
      </c>
      <c r="B9" s="310"/>
      <c r="C9" s="310"/>
      <c r="D9" s="310"/>
      <c r="E9" s="310"/>
      <c r="F9" s="310"/>
      <c r="G9" s="310"/>
      <c r="H9" s="310"/>
      <c r="I9" s="310"/>
      <c r="J9" s="310"/>
      <c r="K9" s="310"/>
      <c r="L9" s="310"/>
      <c r="M9" s="310"/>
      <c r="N9" s="310"/>
      <c r="O9" s="310"/>
      <c r="P9" s="310"/>
      <c r="Q9" s="310"/>
      <c r="R9" s="310"/>
      <c r="S9" s="310"/>
      <c r="T9" s="310"/>
      <c r="U9" s="310"/>
    </row>
    <row r="10" spans="1:21" ht="18.75" x14ac:dyDescent="0.25">
      <c r="A10" s="9"/>
      <c r="B10" s="9"/>
      <c r="C10" s="9"/>
      <c r="D10" s="9"/>
      <c r="E10" s="9"/>
      <c r="F10" s="9"/>
      <c r="G10" s="9"/>
      <c r="H10" s="9"/>
      <c r="I10" s="9"/>
      <c r="J10" s="58"/>
      <c r="K10" s="58"/>
      <c r="L10" s="58"/>
      <c r="M10" s="58"/>
      <c r="N10" s="58"/>
      <c r="O10" s="58"/>
      <c r="P10" s="58"/>
      <c r="Q10" s="58"/>
      <c r="R10" s="58"/>
      <c r="S10" s="58"/>
      <c r="T10" s="58"/>
      <c r="U10" s="58"/>
    </row>
    <row r="11" spans="1:21" x14ac:dyDescent="0.25">
      <c r="A11" s="314" t="s">
        <v>564</v>
      </c>
      <c r="B11" s="314"/>
      <c r="C11" s="314"/>
      <c r="D11" s="314"/>
      <c r="E11" s="314"/>
      <c r="F11" s="314"/>
      <c r="G11" s="314"/>
      <c r="H11" s="314"/>
      <c r="I11" s="314"/>
      <c r="J11" s="314"/>
      <c r="K11" s="314"/>
      <c r="L11" s="314"/>
      <c r="M11" s="314"/>
      <c r="N11" s="314"/>
      <c r="O11" s="314"/>
      <c r="P11" s="314"/>
      <c r="Q11" s="314"/>
      <c r="R11" s="314"/>
      <c r="S11" s="314"/>
      <c r="T11" s="314"/>
      <c r="U11" s="314"/>
    </row>
    <row r="12" spans="1:21" x14ac:dyDescent="0.25">
      <c r="A12" s="310" t="s">
        <v>7</v>
      </c>
      <c r="B12" s="310"/>
      <c r="C12" s="310"/>
      <c r="D12" s="310"/>
      <c r="E12" s="310"/>
      <c r="F12" s="310"/>
      <c r="G12" s="310"/>
      <c r="H12" s="310"/>
      <c r="I12" s="310"/>
      <c r="J12" s="310"/>
      <c r="K12" s="310"/>
      <c r="L12" s="310"/>
      <c r="M12" s="310"/>
      <c r="N12" s="310"/>
      <c r="O12" s="310"/>
      <c r="P12" s="310"/>
      <c r="Q12" s="310"/>
      <c r="R12" s="310"/>
      <c r="S12" s="310"/>
      <c r="T12" s="310"/>
      <c r="U12" s="310"/>
    </row>
    <row r="13" spans="1:21" ht="16.5" customHeight="1" x14ac:dyDescent="0.3">
      <c r="A13" s="8"/>
      <c r="B13" s="8"/>
      <c r="C13" s="8"/>
      <c r="D13" s="8"/>
      <c r="E13" s="8"/>
      <c r="F13" s="8"/>
      <c r="G13" s="8"/>
      <c r="H13" s="8"/>
      <c r="I13" s="8"/>
      <c r="J13" s="57"/>
      <c r="K13" s="57"/>
      <c r="L13" s="57"/>
      <c r="M13" s="57"/>
      <c r="N13" s="57"/>
      <c r="O13" s="57"/>
      <c r="P13" s="57"/>
      <c r="Q13" s="57"/>
      <c r="R13" s="57"/>
      <c r="S13" s="57"/>
      <c r="T13" s="57"/>
      <c r="U13" s="57"/>
    </row>
    <row r="14" spans="1:21" ht="18.75" x14ac:dyDescent="0.25">
      <c r="A14" s="312" t="s">
        <v>526</v>
      </c>
      <c r="B14" s="328"/>
      <c r="C14" s="328"/>
      <c r="D14" s="328"/>
      <c r="E14" s="328"/>
      <c r="F14" s="328"/>
      <c r="G14" s="328"/>
      <c r="H14" s="328"/>
      <c r="I14" s="328"/>
      <c r="J14" s="328"/>
      <c r="K14" s="328"/>
      <c r="L14" s="328"/>
      <c r="M14" s="328"/>
      <c r="N14" s="328"/>
      <c r="O14" s="328"/>
      <c r="P14" s="328"/>
      <c r="Q14" s="328"/>
      <c r="R14" s="328"/>
      <c r="S14" s="328"/>
      <c r="T14" s="328"/>
      <c r="U14" s="328"/>
    </row>
    <row r="15" spans="1:21" ht="15.75" customHeight="1" x14ac:dyDescent="0.25">
      <c r="A15" s="310" t="s">
        <v>6</v>
      </c>
      <c r="B15" s="310"/>
      <c r="C15" s="310"/>
      <c r="D15" s="310"/>
      <c r="E15" s="310"/>
      <c r="F15" s="310"/>
      <c r="G15" s="310"/>
      <c r="H15" s="310"/>
      <c r="I15" s="310"/>
      <c r="J15" s="310"/>
      <c r="K15" s="310"/>
      <c r="L15" s="310"/>
      <c r="M15" s="310"/>
      <c r="N15" s="310"/>
      <c r="O15" s="310"/>
      <c r="P15" s="310"/>
      <c r="Q15" s="310"/>
      <c r="R15" s="310"/>
      <c r="S15" s="310"/>
      <c r="T15" s="310"/>
      <c r="U15" s="310"/>
    </row>
    <row r="16" spans="1:21" x14ac:dyDescent="0.25">
      <c r="A16" s="359"/>
      <c r="B16" s="359"/>
      <c r="C16" s="359"/>
      <c r="D16" s="359"/>
      <c r="E16" s="359"/>
      <c r="F16" s="359"/>
      <c r="G16" s="359"/>
      <c r="H16" s="359"/>
      <c r="I16" s="359"/>
      <c r="J16" s="359"/>
      <c r="K16" s="359"/>
      <c r="L16" s="359"/>
      <c r="M16" s="359"/>
      <c r="N16" s="359"/>
      <c r="O16" s="359"/>
      <c r="P16" s="359"/>
      <c r="Q16" s="359"/>
      <c r="R16" s="359"/>
      <c r="S16" s="359"/>
      <c r="T16" s="359"/>
      <c r="U16" s="359"/>
    </row>
    <row r="18" spans="1:24" x14ac:dyDescent="0.25">
      <c r="A18" s="360" t="s">
        <v>340</v>
      </c>
      <c r="B18" s="360"/>
      <c r="C18" s="360"/>
      <c r="D18" s="360"/>
      <c r="E18" s="360"/>
      <c r="F18" s="360"/>
      <c r="G18" s="360"/>
      <c r="H18" s="360"/>
      <c r="I18" s="360"/>
      <c r="J18" s="360"/>
      <c r="K18" s="360"/>
      <c r="L18" s="360"/>
      <c r="M18" s="360"/>
      <c r="N18" s="360"/>
      <c r="O18" s="360"/>
      <c r="P18" s="360"/>
      <c r="Q18" s="360"/>
      <c r="R18" s="360"/>
      <c r="S18" s="360"/>
      <c r="T18" s="360"/>
      <c r="U18" s="360"/>
    </row>
    <row r="20" spans="1:24" ht="33" customHeight="1" x14ac:dyDescent="0.25">
      <c r="A20" s="344" t="s">
        <v>151</v>
      </c>
      <c r="B20" s="344" t="s">
        <v>150</v>
      </c>
      <c r="C20" s="342" t="s">
        <v>149</v>
      </c>
      <c r="D20" s="342"/>
      <c r="E20" s="347" t="s">
        <v>148</v>
      </c>
      <c r="F20" s="347"/>
      <c r="G20" s="344" t="s">
        <v>382</v>
      </c>
      <c r="H20" s="354" t="s">
        <v>377</v>
      </c>
      <c r="I20" s="355"/>
      <c r="J20" s="355"/>
      <c r="K20" s="355"/>
      <c r="L20" s="354" t="s">
        <v>378</v>
      </c>
      <c r="M20" s="355"/>
      <c r="N20" s="355"/>
      <c r="O20" s="355"/>
      <c r="P20" s="354" t="s">
        <v>383</v>
      </c>
      <c r="Q20" s="355"/>
      <c r="R20" s="355"/>
      <c r="S20" s="355"/>
      <c r="T20" s="361" t="s">
        <v>147</v>
      </c>
      <c r="U20" s="362"/>
      <c r="V20" s="56"/>
      <c r="W20" s="56"/>
      <c r="X20" s="56"/>
    </row>
    <row r="21" spans="1:24" ht="99.75" customHeight="1" x14ac:dyDescent="0.25">
      <c r="A21" s="345"/>
      <c r="B21" s="345"/>
      <c r="C21" s="342"/>
      <c r="D21" s="342"/>
      <c r="E21" s="347"/>
      <c r="F21" s="347"/>
      <c r="G21" s="345"/>
      <c r="H21" s="342" t="s">
        <v>2</v>
      </c>
      <c r="I21" s="342"/>
      <c r="J21" s="342" t="s">
        <v>146</v>
      </c>
      <c r="K21" s="342"/>
      <c r="L21" s="342" t="s">
        <v>2</v>
      </c>
      <c r="M21" s="342"/>
      <c r="N21" s="342" t="s">
        <v>146</v>
      </c>
      <c r="O21" s="342"/>
      <c r="P21" s="342" t="s">
        <v>2</v>
      </c>
      <c r="Q21" s="342"/>
      <c r="R21" s="342" t="s">
        <v>146</v>
      </c>
      <c r="S21" s="342"/>
      <c r="T21" s="363"/>
      <c r="U21" s="364"/>
    </row>
    <row r="22" spans="1:24" ht="89.25" customHeight="1" x14ac:dyDescent="0.25">
      <c r="A22" s="346"/>
      <c r="B22" s="346"/>
      <c r="C22" s="53" t="s">
        <v>2</v>
      </c>
      <c r="D22" s="53" t="s">
        <v>144</v>
      </c>
      <c r="E22" s="55" t="s">
        <v>380</v>
      </c>
      <c r="F22" s="55" t="s">
        <v>381</v>
      </c>
      <c r="G22" s="346"/>
      <c r="H22" s="54" t="s">
        <v>329</v>
      </c>
      <c r="I22" s="54" t="s">
        <v>330</v>
      </c>
      <c r="J22" s="54" t="s">
        <v>329</v>
      </c>
      <c r="K22" s="54" t="s">
        <v>330</v>
      </c>
      <c r="L22" s="54" t="s">
        <v>329</v>
      </c>
      <c r="M22" s="54" t="s">
        <v>330</v>
      </c>
      <c r="N22" s="54" t="s">
        <v>329</v>
      </c>
      <c r="O22" s="54" t="s">
        <v>330</v>
      </c>
      <c r="P22" s="54" t="s">
        <v>329</v>
      </c>
      <c r="Q22" s="54" t="s">
        <v>330</v>
      </c>
      <c r="R22" s="54" t="s">
        <v>329</v>
      </c>
      <c r="S22" s="54" t="s">
        <v>330</v>
      </c>
      <c r="T22" s="53" t="s">
        <v>145</v>
      </c>
      <c r="U22" s="53" t="s">
        <v>144</v>
      </c>
    </row>
    <row r="23" spans="1:24" ht="19.5" customHeight="1" x14ac:dyDescent="0.25">
      <c r="A23" s="45">
        <v>1</v>
      </c>
      <c r="B23" s="45">
        <v>2</v>
      </c>
      <c r="C23" s="45">
        <v>3</v>
      </c>
      <c r="D23" s="45">
        <v>4</v>
      </c>
      <c r="E23" s="45">
        <v>5</v>
      </c>
      <c r="F23" s="45">
        <v>6</v>
      </c>
      <c r="G23" s="45">
        <v>7</v>
      </c>
      <c r="H23" s="45">
        <v>8</v>
      </c>
      <c r="I23" s="45">
        <v>9</v>
      </c>
      <c r="J23" s="45">
        <v>10</v>
      </c>
      <c r="K23" s="45">
        <v>11</v>
      </c>
      <c r="L23" s="45">
        <v>12</v>
      </c>
      <c r="M23" s="45">
        <v>13</v>
      </c>
      <c r="N23" s="45">
        <v>14</v>
      </c>
      <c r="O23" s="45">
        <v>15</v>
      </c>
      <c r="P23" s="45">
        <v>16</v>
      </c>
      <c r="Q23" s="45">
        <v>17</v>
      </c>
      <c r="R23" s="45">
        <v>18</v>
      </c>
      <c r="S23" s="45">
        <v>19</v>
      </c>
      <c r="T23" s="45">
        <v>20</v>
      </c>
      <c r="U23" s="45">
        <v>21</v>
      </c>
    </row>
    <row r="24" spans="1:24" ht="47.25" customHeight="1" x14ac:dyDescent="0.25">
      <c r="A24" s="50">
        <v>1</v>
      </c>
      <c r="B24" s="49" t="s">
        <v>143</v>
      </c>
      <c r="C24" s="49">
        <v>11.772</v>
      </c>
      <c r="D24" s="49">
        <v>11.772</v>
      </c>
      <c r="E24" s="125">
        <v>0</v>
      </c>
      <c r="F24" s="125">
        <v>0</v>
      </c>
      <c r="G24" s="125">
        <v>0</v>
      </c>
      <c r="H24" s="125">
        <v>0</v>
      </c>
      <c r="I24" s="125">
        <v>0</v>
      </c>
      <c r="J24" s="125">
        <v>0</v>
      </c>
      <c r="K24" s="125">
        <v>0</v>
      </c>
      <c r="L24" s="52"/>
      <c r="M24" s="125">
        <v>0</v>
      </c>
      <c r="N24" s="52"/>
      <c r="O24" s="125">
        <v>0</v>
      </c>
      <c r="P24" s="124"/>
      <c r="Q24" s="125"/>
      <c r="R24" s="124"/>
      <c r="S24" s="125"/>
      <c r="T24" s="45">
        <v>11.772</v>
      </c>
      <c r="U24" s="45">
        <v>11.772</v>
      </c>
    </row>
    <row r="25" spans="1:24" ht="24" customHeight="1" x14ac:dyDescent="0.25">
      <c r="A25" s="47" t="s">
        <v>142</v>
      </c>
      <c r="B25" s="36" t="s">
        <v>141</v>
      </c>
      <c r="C25" s="49"/>
      <c r="D25" s="49"/>
      <c r="E25" s="125">
        <v>0</v>
      </c>
      <c r="F25" s="125">
        <v>0</v>
      </c>
      <c r="G25" s="125">
        <v>0</v>
      </c>
      <c r="H25" s="125">
        <v>0</v>
      </c>
      <c r="I25" s="125">
        <v>0</v>
      </c>
      <c r="J25" s="125">
        <v>0</v>
      </c>
      <c r="K25" s="125">
        <v>0</v>
      </c>
      <c r="L25" s="52"/>
      <c r="M25" s="125">
        <v>0</v>
      </c>
      <c r="N25" s="52"/>
      <c r="O25" s="125">
        <v>0</v>
      </c>
      <c r="P25" s="52"/>
      <c r="Q25" s="125"/>
      <c r="R25" s="52"/>
      <c r="S25" s="125"/>
      <c r="T25" s="125">
        <v>0</v>
      </c>
      <c r="U25" s="125">
        <v>0</v>
      </c>
    </row>
    <row r="26" spans="1:24" x14ac:dyDescent="0.25">
      <c r="A26" s="47" t="s">
        <v>140</v>
      </c>
      <c r="B26" s="36" t="s">
        <v>139</v>
      </c>
      <c r="C26" s="36"/>
      <c r="D26" s="36"/>
      <c r="E26" s="125">
        <v>0</v>
      </c>
      <c r="F26" s="125">
        <v>0</v>
      </c>
      <c r="G26" s="125">
        <v>0</v>
      </c>
      <c r="H26" s="125">
        <v>0</v>
      </c>
      <c r="I26" s="125">
        <v>0</v>
      </c>
      <c r="J26" s="125">
        <v>0</v>
      </c>
      <c r="K26" s="125">
        <v>0</v>
      </c>
      <c r="L26" s="45"/>
      <c r="M26" s="125">
        <v>0</v>
      </c>
      <c r="N26" s="45"/>
      <c r="O26" s="125">
        <v>0</v>
      </c>
      <c r="P26" s="44"/>
      <c r="Q26" s="125"/>
      <c r="R26" s="44"/>
      <c r="S26" s="125"/>
      <c r="T26" s="125">
        <v>0</v>
      </c>
      <c r="U26" s="125">
        <v>0</v>
      </c>
    </row>
    <row r="27" spans="1:24" ht="31.5" x14ac:dyDescent="0.25">
      <c r="A27" s="47" t="s">
        <v>138</v>
      </c>
      <c r="B27" s="36" t="s">
        <v>285</v>
      </c>
      <c r="C27" s="49">
        <v>9.81</v>
      </c>
      <c r="D27" s="49">
        <v>9.81</v>
      </c>
      <c r="E27" s="125">
        <v>0</v>
      </c>
      <c r="F27" s="125">
        <v>0</v>
      </c>
      <c r="G27" s="125">
        <v>0</v>
      </c>
      <c r="H27" s="125">
        <v>0</v>
      </c>
      <c r="I27" s="125">
        <v>0</v>
      </c>
      <c r="J27" s="125">
        <v>0</v>
      </c>
      <c r="K27" s="125">
        <v>0</v>
      </c>
      <c r="L27" s="52"/>
      <c r="M27" s="125">
        <v>0</v>
      </c>
      <c r="N27" s="52"/>
      <c r="O27" s="125">
        <v>0</v>
      </c>
      <c r="P27" s="124"/>
      <c r="Q27" s="125"/>
      <c r="R27" s="124"/>
      <c r="S27" s="125"/>
      <c r="T27" s="45">
        <v>9.81</v>
      </c>
      <c r="U27" s="45">
        <v>9.81</v>
      </c>
    </row>
    <row r="28" spans="1:24" x14ac:dyDescent="0.25">
      <c r="A28" s="47" t="s">
        <v>137</v>
      </c>
      <c r="B28" s="36" t="s">
        <v>136</v>
      </c>
      <c r="C28" s="127" t="s">
        <v>376</v>
      </c>
      <c r="D28" s="127" t="s">
        <v>376</v>
      </c>
      <c r="E28" s="125">
        <v>0</v>
      </c>
      <c r="F28" s="125">
        <v>0</v>
      </c>
      <c r="G28" s="125">
        <v>0</v>
      </c>
      <c r="H28" s="125">
        <v>0</v>
      </c>
      <c r="I28" s="125">
        <v>0</v>
      </c>
      <c r="J28" s="125">
        <v>0</v>
      </c>
      <c r="K28" s="125">
        <v>0</v>
      </c>
      <c r="L28" s="36"/>
      <c r="M28" s="125">
        <v>0</v>
      </c>
      <c r="N28" s="36"/>
      <c r="O28" s="125">
        <v>0</v>
      </c>
      <c r="P28" s="44"/>
      <c r="Q28" s="125"/>
      <c r="R28" s="44"/>
      <c r="S28" s="125"/>
      <c r="T28" s="125">
        <v>0</v>
      </c>
      <c r="U28" s="125">
        <v>0</v>
      </c>
    </row>
    <row r="29" spans="1:24" x14ac:dyDescent="0.25">
      <c r="A29" s="47" t="s">
        <v>135</v>
      </c>
      <c r="B29" s="51" t="s">
        <v>134</v>
      </c>
      <c r="C29" s="127" t="s">
        <v>376</v>
      </c>
      <c r="D29" s="127" t="s">
        <v>376</v>
      </c>
      <c r="E29" s="125">
        <v>0</v>
      </c>
      <c r="F29" s="125">
        <v>0</v>
      </c>
      <c r="G29" s="125">
        <v>0</v>
      </c>
      <c r="H29" s="125">
        <v>0</v>
      </c>
      <c r="I29" s="125">
        <v>0</v>
      </c>
      <c r="J29" s="125">
        <v>0</v>
      </c>
      <c r="K29" s="125">
        <v>0</v>
      </c>
      <c r="L29" s="36"/>
      <c r="M29" s="125">
        <v>0</v>
      </c>
      <c r="N29" s="36"/>
      <c r="O29" s="125">
        <v>0</v>
      </c>
      <c r="P29" s="44"/>
      <c r="Q29" s="125"/>
      <c r="R29" s="44"/>
      <c r="S29" s="125"/>
      <c r="T29" s="125">
        <v>0</v>
      </c>
      <c r="U29" s="125">
        <v>0</v>
      </c>
    </row>
    <row r="30" spans="1:24" ht="47.25" x14ac:dyDescent="0.25">
      <c r="A30" s="50" t="s">
        <v>63</v>
      </c>
      <c r="B30" s="49" t="s">
        <v>133</v>
      </c>
      <c r="C30" s="199">
        <v>9.81</v>
      </c>
      <c r="D30" s="199">
        <v>9.81</v>
      </c>
      <c r="E30" s="125">
        <v>0</v>
      </c>
      <c r="F30" s="125">
        <v>0</v>
      </c>
      <c r="G30" s="125">
        <v>0</v>
      </c>
      <c r="H30" s="125">
        <v>0</v>
      </c>
      <c r="I30" s="125">
        <v>0</v>
      </c>
      <c r="J30" s="125">
        <v>0</v>
      </c>
      <c r="K30" s="125">
        <v>0</v>
      </c>
      <c r="L30" s="36"/>
      <c r="M30" s="125">
        <v>0</v>
      </c>
      <c r="N30" s="36"/>
      <c r="O30" s="125">
        <v>0</v>
      </c>
      <c r="P30" s="130"/>
      <c r="Q30" s="125"/>
      <c r="R30" s="130"/>
      <c r="S30" s="125"/>
      <c r="T30" s="124">
        <v>9.81</v>
      </c>
      <c r="U30" s="124">
        <v>9.81</v>
      </c>
    </row>
    <row r="31" spans="1:24" x14ac:dyDescent="0.25">
      <c r="A31" s="50" t="s">
        <v>132</v>
      </c>
      <c r="B31" s="36" t="s">
        <v>131</v>
      </c>
      <c r="C31" s="127" t="s">
        <v>376</v>
      </c>
      <c r="D31" s="127" t="s">
        <v>376</v>
      </c>
      <c r="E31" s="125">
        <v>0</v>
      </c>
      <c r="F31" s="125">
        <v>0</v>
      </c>
      <c r="G31" s="125">
        <v>0</v>
      </c>
      <c r="H31" s="125">
        <v>0</v>
      </c>
      <c r="I31" s="125">
        <v>0</v>
      </c>
      <c r="J31" s="125">
        <v>0</v>
      </c>
      <c r="K31" s="125">
        <v>0</v>
      </c>
      <c r="L31" s="36"/>
      <c r="M31" s="125">
        <v>0</v>
      </c>
      <c r="N31" s="36"/>
      <c r="O31" s="125">
        <v>0</v>
      </c>
      <c r="P31" s="44"/>
      <c r="Q31" s="125"/>
      <c r="R31" s="44"/>
      <c r="S31" s="125"/>
      <c r="T31" s="125">
        <v>0</v>
      </c>
      <c r="U31" s="138">
        <v>0</v>
      </c>
      <c r="V31" s="139"/>
      <c r="W31" s="139"/>
    </row>
    <row r="32" spans="1:24" ht="31.5" x14ac:dyDescent="0.25">
      <c r="A32" s="50" t="s">
        <v>130</v>
      </c>
      <c r="B32" s="36" t="s">
        <v>129</v>
      </c>
      <c r="C32" s="127" t="s">
        <v>376</v>
      </c>
      <c r="D32" s="127" t="s">
        <v>376</v>
      </c>
      <c r="E32" s="125">
        <v>0</v>
      </c>
      <c r="F32" s="125">
        <v>0</v>
      </c>
      <c r="G32" s="125">
        <v>0</v>
      </c>
      <c r="H32" s="125">
        <v>0</v>
      </c>
      <c r="I32" s="125">
        <v>0</v>
      </c>
      <c r="J32" s="125">
        <v>0</v>
      </c>
      <c r="K32" s="125">
        <v>0</v>
      </c>
      <c r="L32" s="36"/>
      <c r="M32" s="125">
        <v>0</v>
      </c>
      <c r="N32" s="36"/>
      <c r="O32" s="125">
        <v>0</v>
      </c>
      <c r="P32" s="44"/>
      <c r="Q32" s="125"/>
      <c r="R32" s="44"/>
      <c r="S32" s="125"/>
      <c r="T32" s="125">
        <v>0</v>
      </c>
      <c r="U32" s="138">
        <v>0</v>
      </c>
      <c r="V32" s="139"/>
      <c r="W32" s="139"/>
    </row>
    <row r="33" spans="1:23" x14ac:dyDescent="0.25">
      <c r="A33" s="50" t="s">
        <v>128</v>
      </c>
      <c r="B33" s="36" t="s">
        <v>127</v>
      </c>
      <c r="C33" s="127" t="s">
        <v>376</v>
      </c>
      <c r="D33" s="127" t="s">
        <v>376</v>
      </c>
      <c r="E33" s="125">
        <v>0</v>
      </c>
      <c r="F33" s="125">
        <v>0</v>
      </c>
      <c r="G33" s="125">
        <v>0</v>
      </c>
      <c r="H33" s="125">
        <v>0</v>
      </c>
      <c r="I33" s="125">
        <v>0</v>
      </c>
      <c r="J33" s="125">
        <v>0</v>
      </c>
      <c r="K33" s="125">
        <v>0</v>
      </c>
      <c r="L33" s="36"/>
      <c r="M33" s="125">
        <v>0</v>
      </c>
      <c r="N33" s="36"/>
      <c r="O33" s="125">
        <v>0</v>
      </c>
      <c r="P33" s="44"/>
      <c r="Q33" s="125"/>
      <c r="R33" s="44"/>
      <c r="S33" s="125"/>
      <c r="T33" s="125">
        <v>0</v>
      </c>
      <c r="U33" s="138">
        <v>0</v>
      </c>
      <c r="V33" s="139"/>
      <c r="W33" s="139"/>
    </row>
    <row r="34" spans="1:23" x14ac:dyDescent="0.25">
      <c r="A34" s="50" t="s">
        <v>126</v>
      </c>
      <c r="B34" s="36" t="s">
        <v>125</v>
      </c>
      <c r="C34" s="199">
        <v>9.81</v>
      </c>
      <c r="D34" s="199">
        <v>9.81</v>
      </c>
      <c r="E34" s="125">
        <v>0</v>
      </c>
      <c r="F34" s="125">
        <v>0</v>
      </c>
      <c r="G34" s="125">
        <v>0</v>
      </c>
      <c r="H34" s="125">
        <v>0</v>
      </c>
      <c r="I34" s="125">
        <v>0</v>
      </c>
      <c r="J34" s="125">
        <v>0</v>
      </c>
      <c r="K34" s="125">
        <v>0</v>
      </c>
      <c r="L34" s="36"/>
      <c r="M34" s="125">
        <v>0</v>
      </c>
      <c r="N34" s="36"/>
      <c r="O34" s="125">
        <v>0</v>
      </c>
      <c r="P34" s="130"/>
      <c r="Q34" s="125"/>
      <c r="R34" s="130"/>
      <c r="S34" s="125"/>
      <c r="T34" s="124">
        <v>9.81</v>
      </c>
      <c r="U34" s="124">
        <v>9.81</v>
      </c>
    </row>
    <row r="35" spans="1:23" ht="31.5" x14ac:dyDescent="0.25">
      <c r="A35" s="50" t="s">
        <v>62</v>
      </c>
      <c r="B35" s="49" t="s">
        <v>124</v>
      </c>
      <c r="C35" s="36">
        <v>500</v>
      </c>
      <c r="D35" s="36">
        <v>500</v>
      </c>
      <c r="E35" s="125">
        <v>0</v>
      </c>
      <c r="F35" s="125">
        <v>0</v>
      </c>
      <c r="G35" s="125">
        <v>0</v>
      </c>
      <c r="H35" s="125">
        <v>0</v>
      </c>
      <c r="I35" s="125">
        <v>0</v>
      </c>
      <c r="J35" s="125">
        <v>0</v>
      </c>
      <c r="K35" s="125">
        <v>0</v>
      </c>
      <c r="L35" s="36"/>
      <c r="M35" s="125">
        <v>0</v>
      </c>
      <c r="N35" s="36"/>
      <c r="O35" s="125">
        <v>0</v>
      </c>
      <c r="P35" s="44"/>
      <c r="Q35" s="125"/>
      <c r="R35" s="44"/>
      <c r="S35" s="125"/>
      <c r="T35" s="44">
        <v>500</v>
      </c>
      <c r="U35" s="44">
        <v>500</v>
      </c>
    </row>
    <row r="36" spans="1:23" ht="31.5" x14ac:dyDescent="0.25">
      <c r="A36" s="47" t="s">
        <v>123</v>
      </c>
      <c r="B36" s="46" t="s">
        <v>122</v>
      </c>
      <c r="C36" s="127" t="s">
        <v>376</v>
      </c>
      <c r="D36" s="127" t="s">
        <v>376</v>
      </c>
      <c r="E36" s="125">
        <v>0</v>
      </c>
      <c r="F36" s="125">
        <v>0</v>
      </c>
      <c r="G36" s="125">
        <v>0</v>
      </c>
      <c r="H36" s="125">
        <v>0</v>
      </c>
      <c r="I36" s="125">
        <v>0</v>
      </c>
      <c r="J36" s="125">
        <v>0</v>
      </c>
      <c r="K36" s="125">
        <v>0</v>
      </c>
      <c r="L36" s="36"/>
      <c r="M36" s="125">
        <v>0</v>
      </c>
      <c r="N36" s="36"/>
      <c r="O36" s="125">
        <v>0</v>
      </c>
      <c r="P36" s="44"/>
      <c r="Q36" s="125"/>
      <c r="R36" s="44"/>
      <c r="S36" s="125"/>
      <c r="T36" s="125">
        <v>0</v>
      </c>
      <c r="U36" s="125">
        <v>0</v>
      </c>
    </row>
    <row r="37" spans="1:23" x14ac:dyDescent="0.25">
      <c r="A37" s="47" t="s">
        <v>121</v>
      </c>
      <c r="B37" s="46" t="s">
        <v>111</v>
      </c>
      <c r="C37" s="127" t="s">
        <v>376</v>
      </c>
      <c r="D37" s="127" t="s">
        <v>376</v>
      </c>
      <c r="E37" s="125">
        <v>0</v>
      </c>
      <c r="F37" s="125">
        <v>0</v>
      </c>
      <c r="G37" s="125">
        <v>0</v>
      </c>
      <c r="H37" s="125">
        <v>0</v>
      </c>
      <c r="I37" s="125">
        <v>0</v>
      </c>
      <c r="J37" s="125">
        <v>0</v>
      </c>
      <c r="K37" s="125">
        <v>0</v>
      </c>
      <c r="L37" s="36"/>
      <c r="M37" s="125">
        <v>0</v>
      </c>
      <c r="N37" s="36"/>
      <c r="O37" s="125">
        <v>0</v>
      </c>
      <c r="P37" s="44"/>
      <c r="Q37" s="125"/>
      <c r="R37" s="44"/>
      <c r="S37" s="125"/>
      <c r="T37" s="125">
        <v>0</v>
      </c>
      <c r="U37" s="125">
        <v>0</v>
      </c>
    </row>
    <row r="38" spans="1:23" x14ac:dyDescent="0.25">
      <c r="A38" s="47" t="s">
        <v>120</v>
      </c>
      <c r="B38" s="46" t="s">
        <v>109</v>
      </c>
      <c r="C38" s="127" t="s">
        <v>376</v>
      </c>
      <c r="D38" s="127" t="s">
        <v>376</v>
      </c>
      <c r="E38" s="125">
        <v>0</v>
      </c>
      <c r="F38" s="125">
        <v>0</v>
      </c>
      <c r="G38" s="125">
        <v>0</v>
      </c>
      <c r="H38" s="125">
        <v>0</v>
      </c>
      <c r="I38" s="125">
        <v>0</v>
      </c>
      <c r="J38" s="125">
        <v>0</v>
      </c>
      <c r="K38" s="125">
        <v>0</v>
      </c>
      <c r="L38" s="36"/>
      <c r="M38" s="125">
        <v>0</v>
      </c>
      <c r="N38" s="36"/>
      <c r="O38" s="125">
        <v>0</v>
      </c>
      <c r="P38" s="44"/>
      <c r="Q38" s="125"/>
      <c r="R38" s="44"/>
      <c r="S38" s="125"/>
      <c r="T38" s="125">
        <v>0</v>
      </c>
      <c r="U38" s="125">
        <v>0</v>
      </c>
    </row>
    <row r="39" spans="1:23" ht="31.5" x14ac:dyDescent="0.25">
      <c r="A39" s="47" t="s">
        <v>119</v>
      </c>
      <c r="B39" s="36" t="s">
        <v>107</v>
      </c>
      <c r="C39" s="127" t="s">
        <v>376</v>
      </c>
      <c r="D39" s="127" t="s">
        <v>376</v>
      </c>
      <c r="E39" s="125">
        <v>0</v>
      </c>
      <c r="F39" s="125">
        <v>0</v>
      </c>
      <c r="G39" s="125">
        <v>0</v>
      </c>
      <c r="H39" s="125">
        <v>0</v>
      </c>
      <c r="I39" s="125">
        <v>0</v>
      </c>
      <c r="J39" s="125">
        <v>0</v>
      </c>
      <c r="K39" s="125">
        <v>0</v>
      </c>
      <c r="L39" s="36"/>
      <c r="M39" s="125">
        <v>0</v>
      </c>
      <c r="N39" s="36"/>
      <c r="O39" s="125">
        <v>0</v>
      </c>
      <c r="P39" s="44"/>
      <c r="Q39" s="125"/>
      <c r="R39" s="44"/>
      <c r="S39" s="125"/>
      <c r="T39" s="125">
        <v>0</v>
      </c>
      <c r="U39" s="125">
        <v>0</v>
      </c>
    </row>
    <row r="40" spans="1:23" ht="31.5" x14ac:dyDescent="0.25">
      <c r="A40" s="47" t="s">
        <v>118</v>
      </c>
      <c r="B40" s="36" t="s">
        <v>105</v>
      </c>
      <c r="C40" s="127" t="s">
        <v>376</v>
      </c>
      <c r="D40" s="127" t="s">
        <v>376</v>
      </c>
      <c r="E40" s="125">
        <v>0</v>
      </c>
      <c r="F40" s="125">
        <v>0</v>
      </c>
      <c r="G40" s="125">
        <v>0</v>
      </c>
      <c r="H40" s="125">
        <v>0</v>
      </c>
      <c r="I40" s="125">
        <v>0</v>
      </c>
      <c r="J40" s="125">
        <v>0</v>
      </c>
      <c r="K40" s="125">
        <v>0</v>
      </c>
      <c r="L40" s="36"/>
      <c r="M40" s="125">
        <v>0</v>
      </c>
      <c r="N40" s="36"/>
      <c r="O40" s="125">
        <v>0</v>
      </c>
      <c r="P40" s="44"/>
      <c r="Q40" s="125"/>
      <c r="R40" s="44"/>
      <c r="S40" s="125"/>
      <c r="T40" s="125">
        <v>0</v>
      </c>
      <c r="U40" s="125">
        <v>0</v>
      </c>
    </row>
    <row r="41" spans="1:23" x14ac:dyDescent="0.25">
      <c r="A41" s="47" t="s">
        <v>117</v>
      </c>
      <c r="B41" s="36" t="s">
        <v>103</v>
      </c>
      <c r="C41" s="127" t="s">
        <v>376</v>
      </c>
      <c r="D41" s="127" t="s">
        <v>376</v>
      </c>
      <c r="E41" s="125">
        <v>0</v>
      </c>
      <c r="F41" s="125">
        <v>0</v>
      </c>
      <c r="G41" s="125">
        <v>0</v>
      </c>
      <c r="H41" s="125">
        <v>0</v>
      </c>
      <c r="I41" s="125">
        <v>0</v>
      </c>
      <c r="J41" s="125">
        <v>0</v>
      </c>
      <c r="K41" s="125">
        <v>0</v>
      </c>
      <c r="L41" s="36"/>
      <c r="M41" s="125">
        <v>0</v>
      </c>
      <c r="N41" s="36"/>
      <c r="O41" s="125">
        <v>0</v>
      </c>
      <c r="P41" s="44"/>
      <c r="Q41" s="125"/>
      <c r="R41" s="44"/>
      <c r="S41" s="125"/>
      <c r="T41" s="125">
        <v>0</v>
      </c>
      <c r="U41" s="125">
        <v>0</v>
      </c>
    </row>
    <row r="42" spans="1:23" ht="18.75" x14ac:dyDescent="0.25">
      <c r="A42" s="47" t="s">
        <v>116</v>
      </c>
      <c r="B42" s="46" t="s">
        <v>385</v>
      </c>
      <c r="C42" s="36">
        <v>500</v>
      </c>
      <c r="D42" s="36">
        <v>500</v>
      </c>
      <c r="E42" s="125">
        <v>0</v>
      </c>
      <c r="F42" s="125">
        <v>0</v>
      </c>
      <c r="G42" s="125">
        <v>0</v>
      </c>
      <c r="H42" s="125">
        <v>0</v>
      </c>
      <c r="I42" s="125">
        <v>0</v>
      </c>
      <c r="J42" s="125">
        <v>0</v>
      </c>
      <c r="K42" s="125">
        <v>0</v>
      </c>
      <c r="L42" s="36"/>
      <c r="M42" s="125">
        <v>0</v>
      </c>
      <c r="N42" s="36"/>
      <c r="O42" s="125">
        <v>0</v>
      </c>
      <c r="P42" s="44"/>
      <c r="Q42" s="125"/>
      <c r="R42" s="44"/>
      <c r="S42" s="125"/>
      <c r="T42" s="44">
        <v>500</v>
      </c>
      <c r="U42" s="44">
        <v>500</v>
      </c>
    </row>
    <row r="43" spans="1:23" x14ac:dyDescent="0.25">
      <c r="A43" s="50" t="s">
        <v>61</v>
      </c>
      <c r="B43" s="49" t="s">
        <v>115</v>
      </c>
      <c r="C43" s="127" t="s">
        <v>376</v>
      </c>
      <c r="D43" s="127" t="s">
        <v>376</v>
      </c>
      <c r="E43" s="125">
        <v>0</v>
      </c>
      <c r="F43" s="125">
        <v>0</v>
      </c>
      <c r="G43" s="125">
        <v>0</v>
      </c>
      <c r="H43" s="125">
        <v>0</v>
      </c>
      <c r="I43" s="125">
        <v>0</v>
      </c>
      <c r="J43" s="125">
        <v>0</v>
      </c>
      <c r="K43" s="125">
        <v>0</v>
      </c>
      <c r="L43" s="36"/>
      <c r="M43" s="125">
        <v>0</v>
      </c>
      <c r="N43" s="36"/>
      <c r="O43" s="125">
        <v>0</v>
      </c>
      <c r="P43" s="44"/>
      <c r="Q43" s="125"/>
      <c r="R43" s="44"/>
      <c r="S43" s="125"/>
      <c r="T43" s="125">
        <v>0</v>
      </c>
      <c r="U43" s="125">
        <v>0</v>
      </c>
    </row>
    <row r="44" spans="1:23" x14ac:dyDescent="0.25">
      <c r="A44" s="47" t="s">
        <v>114</v>
      </c>
      <c r="B44" s="36" t="s">
        <v>113</v>
      </c>
      <c r="C44" s="127" t="s">
        <v>376</v>
      </c>
      <c r="D44" s="127" t="s">
        <v>376</v>
      </c>
      <c r="E44" s="125">
        <v>0</v>
      </c>
      <c r="F44" s="125">
        <v>0</v>
      </c>
      <c r="G44" s="125">
        <v>0</v>
      </c>
      <c r="H44" s="125">
        <v>0</v>
      </c>
      <c r="I44" s="125">
        <v>0</v>
      </c>
      <c r="J44" s="125">
        <v>0</v>
      </c>
      <c r="K44" s="125">
        <v>0</v>
      </c>
      <c r="L44" s="36"/>
      <c r="M44" s="125">
        <v>0</v>
      </c>
      <c r="N44" s="36"/>
      <c r="O44" s="125">
        <v>0</v>
      </c>
      <c r="P44" s="44"/>
      <c r="Q44" s="125"/>
      <c r="R44" s="44"/>
      <c r="S44" s="125"/>
      <c r="T44" s="125">
        <v>0</v>
      </c>
      <c r="U44" s="125">
        <v>0</v>
      </c>
    </row>
    <row r="45" spans="1:23" x14ac:dyDescent="0.25">
      <c r="A45" s="47" t="s">
        <v>112</v>
      </c>
      <c r="B45" s="36" t="s">
        <v>111</v>
      </c>
      <c r="C45" s="127" t="s">
        <v>376</v>
      </c>
      <c r="D45" s="127" t="s">
        <v>376</v>
      </c>
      <c r="E45" s="125">
        <v>0</v>
      </c>
      <c r="F45" s="125">
        <v>0</v>
      </c>
      <c r="G45" s="125">
        <v>0</v>
      </c>
      <c r="H45" s="125">
        <v>0</v>
      </c>
      <c r="I45" s="125">
        <v>0</v>
      </c>
      <c r="J45" s="125">
        <v>0</v>
      </c>
      <c r="K45" s="125">
        <v>0</v>
      </c>
      <c r="L45" s="36"/>
      <c r="M45" s="125">
        <v>0</v>
      </c>
      <c r="N45" s="36"/>
      <c r="O45" s="125">
        <v>0</v>
      </c>
      <c r="P45" s="44"/>
      <c r="Q45" s="125"/>
      <c r="R45" s="44"/>
      <c r="S45" s="125"/>
      <c r="T45" s="125">
        <v>0</v>
      </c>
      <c r="U45" s="125">
        <v>0</v>
      </c>
    </row>
    <row r="46" spans="1:23" x14ac:dyDescent="0.25">
      <c r="A46" s="47" t="s">
        <v>110</v>
      </c>
      <c r="B46" s="36" t="s">
        <v>109</v>
      </c>
      <c r="C46" s="127" t="s">
        <v>376</v>
      </c>
      <c r="D46" s="127" t="s">
        <v>376</v>
      </c>
      <c r="E46" s="125">
        <v>0</v>
      </c>
      <c r="F46" s="125">
        <v>0</v>
      </c>
      <c r="G46" s="125">
        <v>0</v>
      </c>
      <c r="H46" s="125">
        <v>0</v>
      </c>
      <c r="I46" s="125">
        <v>0</v>
      </c>
      <c r="J46" s="125">
        <v>0</v>
      </c>
      <c r="K46" s="125">
        <v>0</v>
      </c>
      <c r="L46" s="36"/>
      <c r="M46" s="125">
        <v>0</v>
      </c>
      <c r="N46" s="36"/>
      <c r="O46" s="125">
        <v>0</v>
      </c>
      <c r="P46" s="44"/>
      <c r="Q46" s="125"/>
      <c r="R46" s="44"/>
      <c r="S46" s="125"/>
      <c r="T46" s="125">
        <v>0</v>
      </c>
      <c r="U46" s="125">
        <v>0</v>
      </c>
    </row>
    <row r="47" spans="1:23" ht="31.5" x14ac:dyDescent="0.25">
      <c r="A47" s="47" t="s">
        <v>108</v>
      </c>
      <c r="B47" s="36" t="s">
        <v>107</v>
      </c>
      <c r="C47" s="127" t="s">
        <v>376</v>
      </c>
      <c r="D47" s="127" t="s">
        <v>376</v>
      </c>
      <c r="E47" s="125">
        <v>0</v>
      </c>
      <c r="F47" s="125">
        <v>0</v>
      </c>
      <c r="G47" s="125">
        <v>0</v>
      </c>
      <c r="H47" s="125">
        <v>0</v>
      </c>
      <c r="I47" s="125">
        <v>0</v>
      </c>
      <c r="J47" s="125">
        <v>0</v>
      </c>
      <c r="K47" s="125">
        <v>0</v>
      </c>
      <c r="L47" s="36"/>
      <c r="M47" s="125">
        <v>0</v>
      </c>
      <c r="N47" s="36"/>
      <c r="O47" s="125">
        <v>0</v>
      </c>
      <c r="P47" s="44"/>
      <c r="Q47" s="125"/>
      <c r="R47" s="44"/>
      <c r="S47" s="125"/>
      <c r="T47" s="125">
        <v>0</v>
      </c>
      <c r="U47" s="125">
        <v>0</v>
      </c>
    </row>
    <row r="48" spans="1:23" ht="31.5" x14ac:dyDescent="0.25">
      <c r="A48" s="47" t="s">
        <v>106</v>
      </c>
      <c r="B48" s="36" t="s">
        <v>105</v>
      </c>
      <c r="C48" s="127" t="s">
        <v>376</v>
      </c>
      <c r="D48" s="127" t="s">
        <v>376</v>
      </c>
      <c r="E48" s="125">
        <v>0</v>
      </c>
      <c r="F48" s="125">
        <v>0</v>
      </c>
      <c r="G48" s="125">
        <v>0</v>
      </c>
      <c r="H48" s="125">
        <v>0</v>
      </c>
      <c r="I48" s="125">
        <v>0</v>
      </c>
      <c r="J48" s="125">
        <v>0</v>
      </c>
      <c r="K48" s="125">
        <v>0</v>
      </c>
      <c r="L48" s="36"/>
      <c r="M48" s="125">
        <v>0</v>
      </c>
      <c r="N48" s="36"/>
      <c r="O48" s="125">
        <v>0</v>
      </c>
      <c r="P48" s="44"/>
      <c r="Q48" s="125"/>
      <c r="R48" s="44"/>
      <c r="S48" s="125"/>
      <c r="T48" s="125">
        <v>0</v>
      </c>
      <c r="U48" s="125">
        <v>0</v>
      </c>
    </row>
    <row r="49" spans="1:21" x14ac:dyDescent="0.25">
      <c r="A49" s="47" t="s">
        <v>104</v>
      </c>
      <c r="B49" s="36" t="s">
        <v>103</v>
      </c>
      <c r="C49" s="127" t="s">
        <v>376</v>
      </c>
      <c r="D49" s="127" t="s">
        <v>376</v>
      </c>
      <c r="E49" s="125">
        <v>0</v>
      </c>
      <c r="F49" s="125">
        <v>0</v>
      </c>
      <c r="G49" s="125">
        <v>0</v>
      </c>
      <c r="H49" s="125">
        <v>0</v>
      </c>
      <c r="I49" s="125">
        <v>0</v>
      </c>
      <c r="J49" s="125">
        <v>0</v>
      </c>
      <c r="K49" s="125">
        <v>0</v>
      </c>
      <c r="L49" s="36"/>
      <c r="M49" s="125">
        <v>0</v>
      </c>
      <c r="N49" s="36"/>
      <c r="O49" s="125">
        <v>0</v>
      </c>
      <c r="P49" s="44"/>
      <c r="Q49" s="125"/>
      <c r="R49" s="44"/>
      <c r="S49" s="125"/>
      <c r="T49" s="125"/>
      <c r="U49" s="125"/>
    </row>
    <row r="50" spans="1:21" ht="18.75" x14ac:dyDescent="0.25">
      <c r="A50" s="47" t="s">
        <v>102</v>
      </c>
      <c r="B50" s="46" t="s">
        <v>101</v>
      </c>
      <c r="C50" s="36">
        <v>500</v>
      </c>
      <c r="D50" s="36">
        <v>500</v>
      </c>
      <c r="E50" s="125">
        <v>0</v>
      </c>
      <c r="F50" s="125">
        <v>0</v>
      </c>
      <c r="G50" s="125">
        <v>0</v>
      </c>
      <c r="H50" s="125">
        <v>0</v>
      </c>
      <c r="I50" s="125">
        <v>0</v>
      </c>
      <c r="J50" s="125">
        <v>0</v>
      </c>
      <c r="K50" s="125">
        <v>0</v>
      </c>
      <c r="L50" s="36"/>
      <c r="M50" s="125">
        <v>0</v>
      </c>
      <c r="N50" s="36"/>
      <c r="O50" s="125">
        <v>0</v>
      </c>
      <c r="P50" s="44"/>
      <c r="Q50" s="125"/>
      <c r="R50" s="44"/>
      <c r="S50" s="125"/>
      <c r="T50" s="44">
        <v>500</v>
      </c>
      <c r="U50" s="44">
        <v>500</v>
      </c>
    </row>
    <row r="51" spans="1:21" ht="35.25" customHeight="1" x14ac:dyDescent="0.25">
      <c r="A51" s="50" t="s">
        <v>59</v>
      </c>
      <c r="B51" s="49" t="s">
        <v>100</v>
      </c>
      <c r="C51" s="199">
        <v>9.81</v>
      </c>
      <c r="D51" s="199">
        <v>9.81</v>
      </c>
      <c r="E51" s="125">
        <v>0</v>
      </c>
      <c r="F51" s="125">
        <v>0</v>
      </c>
      <c r="G51" s="125">
        <v>0</v>
      </c>
      <c r="H51" s="125">
        <v>0</v>
      </c>
      <c r="I51" s="125">
        <v>0</v>
      </c>
      <c r="J51" s="125">
        <v>0</v>
      </c>
      <c r="K51" s="125">
        <v>0</v>
      </c>
      <c r="L51" s="36"/>
      <c r="M51" s="125">
        <v>0</v>
      </c>
      <c r="N51" s="36"/>
      <c r="O51" s="125">
        <v>0</v>
      </c>
      <c r="P51" s="130"/>
      <c r="Q51" s="125"/>
      <c r="R51" s="130"/>
      <c r="S51" s="125"/>
      <c r="T51" s="124">
        <v>9.81</v>
      </c>
      <c r="U51" s="124">
        <v>9.81</v>
      </c>
    </row>
    <row r="52" spans="1:21" x14ac:dyDescent="0.25">
      <c r="A52" s="47" t="s">
        <v>99</v>
      </c>
      <c r="B52" s="36" t="s">
        <v>98</v>
      </c>
      <c r="C52" s="199">
        <v>9.81</v>
      </c>
      <c r="D52" s="199">
        <v>9.81</v>
      </c>
      <c r="E52" s="125">
        <v>0</v>
      </c>
      <c r="F52" s="125">
        <v>0</v>
      </c>
      <c r="G52" s="125">
        <v>0</v>
      </c>
      <c r="H52" s="125">
        <v>0</v>
      </c>
      <c r="I52" s="125">
        <v>0</v>
      </c>
      <c r="J52" s="125">
        <v>0</v>
      </c>
      <c r="K52" s="125">
        <v>0</v>
      </c>
      <c r="L52" s="36"/>
      <c r="M52" s="125">
        <v>0</v>
      </c>
      <c r="N52" s="36"/>
      <c r="O52" s="125">
        <v>0</v>
      </c>
      <c r="P52" s="130"/>
      <c r="Q52" s="125"/>
      <c r="R52" s="130"/>
      <c r="S52" s="125"/>
      <c r="T52" s="124">
        <v>9.81</v>
      </c>
      <c r="U52" s="124">
        <v>9.81</v>
      </c>
    </row>
    <row r="53" spans="1:21" x14ac:dyDescent="0.25">
      <c r="A53" s="47" t="s">
        <v>97</v>
      </c>
      <c r="B53" s="36" t="s">
        <v>91</v>
      </c>
      <c r="C53" s="127" t="s">
        <v>376</v>
      </c>
      <c r="D53" s="127" t="s">
        <v>376</v>
      </c>
      <c r="E53" s="125">
        <v>0</v>
      </c>
      <c r="F53" s="125">
        <v>0</v>
      </c>
      <c r="G53" s="125">
        <v>0</v>
      </c>
      <c r="H53" s="125">
        <v>0</v>
      </c>
      <c r="I53" s="125">
        <v>0</v>
      </c>
      <c r="J53" s="125">
        <v>0</v>
      </c>
      <c r="K53" s="125">
        <v>0</v>
      </c>
      <c r="L53" s="123"/>
      <c r="M53" s="125"/>
      <c r="N53" s="123"/>
      <c r="O53" s="125"/>
      <c r="P53" s="123"/>
      <c r="Q53" s="125"/>
      <c r="R53" s="123"/>
      <c r="S53" s="125"/>
      <c r="T53" s="125">
        <v>0</v>
      </c>
      <c r="U53" s="125">
        <v>0</v>
      </c>
    </row>
    <row r="54" spans="1:21" x14ac:dyDescent="0.25">
      <c r="A54" s="47" t="s">
        <v>96</v>
      </c>
      <c r="B54" s="46" t="s">
        <v>90</v>
      </c>
      <c r="C54" s="127" t="s">
        <v>376</v>
      </c>
      <c r="D54" s="127" t="s">
        <v>376</v>
      </c>
      <c r="E54" s="125">
        <v>0</v>
      </c>
      <c r="F54" s="125">
        <v>0</v>
      </c>
      <c r="G54" s="125">
        <v>0</v>
      </c>
      <c r="H54" s="125">
        <v>0</v>
      </c>
      <c r="I54" s="125">
        <v>0</v>
      </c>
      <c r="J54" s="125">
        <v>0</v>
      </c>
      <c r="K54" s="125">
        <v>0</v>
      </c>
      <c r="L54" s="123"/>
      <c r="M54" s="125"/>
      <c r="N54" s="123"/>
      <c r="O54" s="125"/>
      <c r="P54" s="123"/>
      <c r="Q54" s="125"/>
      <c r="R54" s="123"/>
      <c r="S54" s="125"/>
      <c r="T54" s="125">
        <v>0</v>
      </c>
      <c r="U54" s="125">
        <v>0</v>
      </c>
    </row>
    <row r="55" spans="1:21" x14ac:dyDescent="0.25">
      <c r="A55" s="47" t="s">
        <v>95</v>
      </c>
      <c r="B55" s="46" t="s">
        <v>89</v>
      </c>
      <c r="C55" s="127" t="s">
        <v>376</v>
      </c>
      <c r="D55" s="127" t="s">
        <v>376</v>
      </c>
      <c r="E55" s="125">
        <v>0</v>
      </c>
      <c r="F55" s="125">
        <v>0</v>
      </c>
      <c r="G55" s="125">
        <v>0</v>
      </c>
      <c r="H55" s="125">
        <v>0</v>
      </c>
      <c r="I55" s="125">
        <v>0</v>
      </c>
      <c r="J55" s="125">
        <v>0</v>
      </c>
      <c r="K55" s="125">
        <v>0</v>
      </c>
      <c r="L55" s="123"/>
      <c r="M55" s="125"/>
      <c r="N55" s="123"/>
      <c r="O55" s="125"/>
      <c r="P55" s="123"/>
      <c r="Q55" s="125"/>
      <c r="R55" s="123"/>
      <c r="S55" s="125"/>
      <c r="T55" s="125">
        <v>0</v>
      </c>
      <c r="U55" s="125">
        <v>0</v>
      </c>
    </row>
    <row r="56" spans="1:21" x14ac:dyDescent="0.25">
      <c r="A56" s="47" t="s">
        <v>94</v>
      </c>
      <c r="B56" s="46" t="s">
        <v>88</v>
      </c>
      <c r="C56" s="127" t="s">
        <v>376</v>
      </c>
      <c r="D56" s="127" t="s">
        <v>376</v>
      </c>
      <c r="E56" s="125">
        <v>0</v>
      </c>
      <c r="F56" s="125">
        <v>0</v>
      </c>
      <c r="G56" s="125">
        <v>0</v>
      </c>
      <c r="H56" s="125">
        <v>0</v>
      </c>
      <c r="I56" s="125">
        <v>0</v>
      </c>
      <c r="J56" s="125">
        <v>0</v>
      </c>
      <c r="K56" s="125">
        <v>0</v>
      </c>
      <c r="L56" s="123"/>
      <c r="M56" s="125"/>
      <c r="N56" s="123"/>
      <c r="O56" s="125"/>
      <c r="P56" s="123"/>
      <c r="Q56" s="125"/>
      <c r="R56" s="123"/>
      <c r="S56" s="125"/>
      <c r="T56" s="125">
        <v>0</v>
      </c>
      <c r="U56" s="125">
        <v>0</v>
      </c>
    </row>
    <row r="57" spans="1:21" ht="18.75" x14ac:dyDescent="0.25">
      <c r="A57" s="47" t="s">
        <v>93</v>
      </c>
      <c r="B57" s="131" t="s">
        <v>384</v>
      </c>
      <c r="C57" s="36">
        <v>500</v>
      </c>
      <c r="D57" s="36">
        <v>500</v>
      </c>
      <c r="E57" s="125">
        <v>0</v>
      </c>
      <c r="F57" s="125">
        <v>0</v>
      </c>
      <c r="G57" s="125">
        <v>0</v>
      </c>
      <c r="H57" s="125">
        <v>0</v>
      </c>
      <c r="I57" s="125">
        <v>0</v>
      </c>
      <c r="J57" s="125">
        <v>0</v>
      </c>
      <c r="K57" s="125">
        <v>0</v>
      </c>
      <c r="L57" s="36"/>
      <c r="M57" s="125">
        <v>0</v>
      </c>
      <c r="N57" s="36"/>
      <c r="O57" s="125">
        <v>0</v>
      </c>
      <c r="P57" s="44"/>
      <c r="Q57" s="125"/>
      <c r="R57" s="44"/>
      <c r="S57" s="125"/>
      <c r="T57" s="44">
        <v>500</v>
      </c>
      <c r="U57" s="44">
        <v>500</v>
      </c>
    </row>
    <row r="58" spans="1:21" ht="36.75" customHeight="1" x14ac:dyDescent="0.25">
      <c r="A58" s="50" t="s">
        <v>58</v>
      </c>
      <c r="B58" s="66" t="s">
        <v>191</v>
      </c>
      <c r="C58" s="127" t="s">
        <v>376</v>
      </c>
      <c r="D58" s="127" t="s">
        <v>376</v>
      </c>
      <c r="E58" s="125">
        <v>0</v>
      </c>
      <c r="F58" s="125">
        <v>0</v>
      </c>
      <c r="G58" s="125">
        <v>0</v>
      </c>
      <c r="H58" s="125">
        <v>0</v>
      </c>
      <c r="I58" s="125">
        <v>0</v>
      </c>
      <c r="J58" s="125">
        <v>0</v>
      </c>
      <c r="K58" s="125">
        <v>0</v>
      </c>
      <c r="L58" s="124"/>
      <c r="M58" s="125"/>
      <c r="N58" s="124"/>
      <c r="O58" s="125">
        <v>0</v>
      </c>
      <c r="P58" s="124"/>
      <c r="Q58" s="125"/>
      <c r="R58" s="124"/>
      <c r="S58" s="125"/>
      <c r="T58" s="125">
        <v>0</v>
      </c>
      <c r="U58" s="125">
        <v>0</v>
      </c>
    </row>
    <row r="59" spans="1:21" x14ac:dyDescent="0.25">
      <c r="A59" s="50" t="s">
        <v>56</v>
      </c>
      <c r="B59" s="49" t="s">
        <v>92</v>
      </c>
      <c r="C59" s="127" t="s">
        <v>376</v>
      </c>
      <c r="D59" s="127" t="s">
        <v>376</v>
      </c>
      <c r="E59" s="125">
        <v>0</v>
      </c>
      <c r="F59" s="125">
        <v>0</v>
      </c>
      <c r="G59" s="125">
        <v>0</v>
      </c>
      <c r="H59" s="125">
        <v>0</v>
      </c>
      <c r="I59" s="125">
        <v>0</v>
      </c>
      <c r="J59" s="125">
        <v>0</v>
      </c>
      <c r="K59" s="125">
        <v>0</v>
      </c>
      <c r="L59" s="123"/>
      <c r="M59" s="125"/>
      <c r="N59" s="123"/>
      <c r="O59" s="125"/>
      <c r="P59" s="123"/>
      <c r="Q59" s="125"/>
      <c r="R59" s="123"/>
      <c r="S59" s="125"/>
      <c r="T59" s="125">
        <v>0</v>
      </c>
      <c r="U59" s="125">
        <v>0</v>
      </c>
    </row>
    <row r="60" spans="1:21" x14ac:dyDescent="0.25">
      <c r="A60" s="47" t="s">
        <v>185</v>
      </c>
      <c r="B60" s="48" t="s">
        <v>113</v>
      </c>
      <c r="C60" s="127" t="s">
        <v>376</v>
      </c>
      <c r="D60" s="127" t="s">
        <v>376</v>
      </c>
      <c r="E60" s="125">
        <v>0</v>
      </c>
      <c r="F60" s="125">
        <v>0</v>
      </c>
      <c r="G60" s="125">
        <v>0</v>
      </c>
      <c r="H60" s="125">
        <v>0</v>
      </c>
      <c r="I60" s="125">
        <v>0</v>
      </c>
      <c r="J60" s="125">
        <v>0</v>
      </c>
      <c r="K60" s="125">
        <v>0</v>
      </c>
      <c r="L60" s="123"/>
      <c r="M60" s="125"/>
      <c r="N60" s="123"/>
      <c r="O60" s="125"/>
      <c r="P60" s="123"/>
      <c r="Q60" s="125"/>
      <c r="R60" s="123"/>
      <c r="S60" s="125"/>
      <c r="T60" s="125">
        <v>0</v>
      </c>
      <c r="U60" s="125">
        <v>0</v>
      </c>
    </row>
    <row r="61" spans="1:21" x14ac:dyDescent="0.25">
      <c r="A61" s="47" t="s">
        <v>186</v>
      </c>
      <c r="B61" s="48" t="s">
        <v>111</v>
      </c>
      <c r="C61" s="127" t="s">
        <v>376</v>
      </c>
      <c r="D61" s="127" t="s">
        <v>376</v>
      </c>
      <c r="E61" s="125">
        <v>0</v>
      </c>
      <c r="F61" s="125">
        <v>0</v>
      </c>
      <c r="G61" s="125">
        <v>0</v>
      </c>
      <c r="H61" s="125">
        <v>0</v>
      </c>
      <c r="I61" s="125">
        <v>0</v>
      </c>
      <c r="J61" s="125">
        <v>0</v>
      </c>
      <c r="K61" s="125">
        <v>0</v>
      </c>
      <c r="L61" s="123"/>
      <c r="M61" s="125"/>
      <c r="N61" s="123"/>
      <c r="O61" s="125"/>
      <c r="P61" s="123"/>
      <c r="Q61" s="125"/>
      <c r="R61" s="123"/>
      <c r="S61" s="125"/>
      <c r="T61" s="125">
        <v>0</v>
      </c>
      <c r="U61" s="125">
        <v>0</v>
      </c>
    </row>
    <row r="62" spans="1:21" x14ac:dyDescent="0.25">
      <c r="A62" s="47" t="s">
        <v>187</v>
      </c>
      <c r="B62" s="48" t="s">
        <v>109</v>
      </c>
      <c r="C62" s="127" t="s">
        <v>376</v>
      </c>
      <c r="D62" s="127" t="s">
        <v>376</v>
      </c>
      <c r="E62" s="125">
        <v>0</v>
      </c>
      <c r="F62" s="125">
        <v>0</v>
      </c>
      <c r="G62" s="125">
        <v>0</v>
      </c>
      <c r="H62" s="125">
        <v>0</v>
      </c>
      <c r="I62" s="125">
        <v>0</v>
      </c>
      <c r="J62" s="125">
        <v>0</v>
      </c>
      <c r="K62" s="125">
        <v>0</v>
      </c>
      <c r="L62" s="123"/>
      <c r="M62" s="125"/>
      <c r="N62" s="123"/>
      <c r="O62" s="125"/>
      <c r="P62" s="123"/>
      <c r="Q62" s="125"/>
      <c r="R62" s="123"/>
      <c r="S62" s="125"/>
      <c r="T62" s="125">
        <v>0</v>
      </c>
      <c r="U62" s="125">
        <v>0</v>
      </c>
    </row>
    <row r="63" spans="1:21" x14ac:dyDescent="0.25">
      <c r="A63" s="47" t="s">
        <v>188</v>
      </c>
      <c r="B63" s="48" t="s">
        <v>190</v>
      </c>
      <c r="C63" s="127" t="s">
        <v>376</v>
      </c>
      <c r="D63" s="127" t="s">
        <v>376</v>
      </c>
      <c r="E63" s="125">
        <v>0</v>
      </c>
      <c r="F63" s="125">
        <v>0</v>
      </c>
      <c r="G63" s="125">
        <v>0</v>
      </c>
      <c r="H63" s="125">
        <v>0</v>
      </c>
      <c r="I63" s="125">
        <v>0</v>
      </c>
      <c r="J63" s="125">
        <v>0</v>
      </c>
      <c r="K63" s="125">
        <v>0</v>
      </c>
      <c r="L63" s="123"/>
      <c r="M63" s="125"/>
      <c r="N63" s="123"/>
      <c r="O63" s="125"/>
      <c r="P63" s="123"/>
      <c r="Q63" s="125"/>
      <c r="R63" s="123"/>
      <c r="S63" s="125"/>
      <c r="T63" s="125">
        <v>0</v>
      </c>
      <c r="U63" s="125">
        <v>0</v>
      </c>
    </row>
    <row r="64" spans="1:21" ht="18.75" x14ac:dyDescent="0.25">
      <c r="A64" s="47" t="s">
        <v>189</v>
      </c>
      <c r="B64" s="46" t="s">
        <v>87</v>
      </c>
      <c r="C64" s="127" t="s">
        <v>376</v>
      </c>
      <c r="D64" s="127" t="s">
        <v>376</v>
      </c>
      <c r="E64" s="125">
        <v>0</v>
      </c>
      <c r="F64" s="125">
        <v>0</v>
      </c>
      <c r="G64" s="125">
        <v>0</v>
      </c>
      <c r="H64" s="125">
        <v>0</v>
      </c>
      <c r="I64" s="125">
        <v>0</v>
      </c>
      <c r="J64" s="125">
        <v>0</v>
      </c>
      <c r="K64" s="125">
        <v>0</v>
      </c>
      <c r="L64" s="123"/>
      <c r="M64" s="125"/>
      <c r="N64" s="123"/>
      <c r="O64" s="125"/>
      <c r="P64" s="123"/>
      <c r="Q64" s="125"/>
      <c r="R64" s="123"/>
      <c r="S64" s="125"/>
      <c r="T64" s="140">
        <v>0</v>
      </c>
      <c r="U64" s="140">
        <v>0</v>
      </c>
    </row>
    <row r="65" spans="1:21" x14ac:dyDescent="0.25">
      <c r="A65" s="43"/>
      <c r="B65" s="38"/>
      <c r="C65" s="38"/>
      <c r="D65" s="38"/>
      <c r="E65" s="38"/>
      <c r="F65" s="38"/>
      <c r="G65" s="38"/>
      <c r="H65" s="38"/>
      <c r="I65" s="38"/>
      <c r="J65" s="38"/>
      <c r="K65" s="38"/>
      <c r="L65" s="43"/>
      <c r="M65" s="43"/>
      <c r="T65" s="139"/>
      <c r="U65" s="139"/>
    </row>
    <row r="66" spans="1:21" ht="54" customHeight="1" x14ac:dyDescent="0.25">
      <c r="B66" s="358"/>
      <c r="C66" s="358"/>
      <c r="D66" s="358"/>
      <c r="E66" s="358"/>
      <c r="F66" s="358"/>
      <c r="G66" s="358"/>
      <c r="H66" s="358"/>
      <c r="I66" s="358"/>
      <c r="J66" s="40"/>
      <c r="K66" s="40"/>
      <c r="L66" s="42"/>
      <c r="M66" s="42"/>
      <c r="N66" s="42"/>
      <c r="O66" s="42"/>
      <c r="P66" s="42"/>
      <c r="Q66" s="42"/>
      <c r="R66" s="42"/>
      <c r="S66" s="42"/>
      <c r="T66" s="42"/>
    </row>
    <row r="68" spans="1:21" ht="50.25" customHeight="1" x14ac:dyDescent="0.25">
      <c r="B68" s="358"/>
      <c r="C68" s="358"/>
      <c r="D68" s="358"/>
      <c r="E68" s="358"/>
      <c r="F68" s="358"/>
      <c r="G68" s="358"/>
      <c r="H68" s="358"/>
      <c r="I68" s="358"/>
      <c r="J68" s="40"/>
      <c r="K68" s="40"/>
    </row>
    <row r="70" spans="1:21" ht="36.75" customHeight="1" x14ac:dyDescent="0.25">
      <c r="B70" s="358"/>
      <c r="C70" s="358"/>
      <c r="D70" s="358"/>
      <c r="E70" s="358"/>
      <c r="F70" s="358"/>
      <c r="G70" s="358"/>
      <c r="H70" s="358"/>
      <c r="I70" s="358"/>
      <c r="J70" s="40"/>
      <c r="K70" s="40"/>
    </row>
    <row r="71" spans="1:21" x14ac:dyDescent="0.25">
      <c r="N71" s="41"/>
    </row>
    <row r="72" spans="1:21" ht="51" customHeight="1" x14ac:dyDescent="0.25">
      <c r="B72" s="358"/>
      <c r="C72" s="358"/>
      <c r="D72" s="358"/>
      <c r="E72" s="358"/>
      <c r="F72" s="358"/>
      <c r="G72" s="358"/>
      <c r="H72" s="358"/>
      <c r="I72" s="358"/>
      <c r="J72" s="40"/>
      <c r="K72" s="40"/>
      <c r="N72" s="41"/>
    </row>
    <row r="73" spans="1:21" ht="32.25" customHeight="1" x14ac:dyDescent="0.25">
      <c r="B73" s="358"/>
      <c r="C73" s="358"/>
      <c r="D73" s="358"/>
      <c r="E73" s="358"/>
      <c r="F73" s="358"/>
      <c r="G73" s="358"/>
      <c r="H73" s="358"/>
      <c r="I73" s="358"/>
      <c r="J73" s="40"/>
      <c r="K73" s="40"/>
    </row>
    <row r="74" spans="1:21" ht="51.75" customHeight="1" x14ac:dyDescent="0.25">
      <c r="B74" s="358"/>
      <c r="C74" s="358"/>
      <c r="D74" s="358"/>
      <c r="E74" s="358"/>
      <c r="F74" s="358"/>
      <c r="G74" s="358"/>
      <c r="H74" s="358"/>
      <c r="I74" s="358"/>
      <c r="J74" s="40"/>
      <c r="K74" s="40"/>
    </row>
    <row r="75" spans="1:21" ht="21.75" customHeight="1" x14ac:dyDescent="0.25">
      <c r="B75" s="356"/>
      <c r="C75" s="356"/>
      <c r="D75" s="356"/>
      <c r="E75" s="356"/>
      <c r="F75" s="356"/>
      <c r="G75" s="356"/>
      <c r="H75" s="356"/>
      <c r="I75" s="356"/>
      <c r="J75" s="39"/>
      <c r="K75" s="39"/>
    </row>
    <row r="76" spans="1:21" ht="23.25" customHeight="1" x14ac:dyDescent="0.25"/>
    <row r="77" spans="1:21" ht="18.75" customHeight="1" x14ac:dyDescent="0.25">
      <c r="B77" s="357"/>
      <c r="C77" s="357"/>
      <c r="D77" s="357"/>
      <c r="E77" s="357"/>
      <c r="F77" s="357"/>
      <c r="G77" s="357"/>
      <c r="H77" s="357"/>
      <c r="I77" s="357"/>
      <c r="J77" s="38"/>
      <c r="K77" s="38"/>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opLeftCell="B4" zoomScale="80" zoomScaleNormal="80" zoomScaleSheetLayoutView="85" workbookViewId="0">
      <selection activeCell="AU26" sqref="P26:AU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0" width="7.7109375" style="14" customWidth="1"/>
    <col min="11" max="11" width="6.42578125" style="14" customWidth="1"/>
    <col min="12" max="12" width="9"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8" width="10.7109375" style="14" customWidth="1"/>
    <col min="29" max="29" width="16.14062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67</v>
      </c>
    </row>
    <row r="2" spans="1:48" ht="18.75" x14ac:dyDescent="0.3">
      <c r="AV2" s="11" t="s">
        <v>10</v>
      </c>
    </row>
    <row r="3" spans="1:48" ht="18.75" x14ac:dyDescent="0.3">
      <c r="AV3" s="11" t="s">
        <v>389</v>
      </c>
    </row>
    <row r="4" spans="1:48" ht="18.75" x14ac:dyDescent="0.3">
      <c r="AV4" s="11"/>
    </row>
    <row r="5" spans="1:48" ht="18.75" customHeight="1" x14ac:dyDescent="0.25">
      <c r="A5" s="309" t="s">
        <v>534</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1"/>
    </row>
    <row r="7" spans="1:48" ht="18.75" x14ac:dyDescent="0.25">
      <c r="A7" s="313" t="s">
        <v>9</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x14ac:dyDescent="0.25">
      <c r="A9" s="390" t="s">
        <v>361</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row>
    <row r="10" spans="1:48" ht="15.75" x14ac:dyDescent="0.25">
      <c r="A10" s="310" t="s">
        <v>8</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22" t="s">
        <v>564</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x14ac:dyDescent="0.25">
      <c r="A13" s="310" t="s">
        <v>7</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8.75" x14ac:dyDescent="0.25">
      <c r="A15" s="312"/>
      <c r="B15" s="312"/>
      <c r="C15" s="312"/>
      <c r="D15" s="312"/>
      <c r="E15" s="312"/>
      <c r="F15" s="312"/>
      <c r="G15" s="312"/>
      <c r="H15" s="312"/>
      <c r="I15" s="312"/>
      <c r="J15" s="312"/>
      <c r="K15" s="312"/>
      <c r="L15" s="312"/>
      <c r="M15" s="312"/>
      <c r="N15" s="312"/>
      <c r="O15" s="312"/>
      <c r="P15" s="312" t="s">
        <v>526</v>
      </c>
      <c r="Q15" s="328"/>
      <c r="R15" s="328"/>
      <c r="S15" s="328"/>
      <c r="T15" s="328"/>
      <c r="U15" s="328"/>
      <c r="V15" s="328"/>
      <c r="W15" s="328"/>
      <c r="X15" s="328"/>
      <c r="Y15" s="328"/>
      <c r="Z15" s="328"/>
      <c r="AA15" s="328"/>
      <c r="AB15" s="328"/>
      <c r="AC15" s="328"/>
      <c r="AD15" s="328"/>
      <c r="AE15" s="328"/>
      <c r="AF15" s="328"/>
      <c r="AG15" s="328"/>
      <c r="AH15" s="312"/>
      <c r="AI15" s="312"/>
      <c r="AJ15" s="312"/>
      <c r="AK15" s="312"/>
      <c r="AL15" s="312"/>
      <c r="AM15" s="312"/>
      <c r="AN15" s="312"/>
      <c r="AO15" s="312"/>
      <c r="AP15" s="312"/>
      <c r="AQ15" s="312"/>
      <c r="AR15" s="312"/>
      <c r="AS15" s="312"/>
      <c r="AT15" s="312"/>
      <c r="AU15" s="312"/>
      <c r="AV15" s="312"/>
    </row>
    <row r="16" spans="1:48" ht="15.75" x14ac:dyDescent="0.25">
      <c r="A16" s="310" t="s">
        <v>6</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6"/>
    </row>
    <row r="18" spans="1:48" ht="14.25" customHeight="1" x14ac:dyDescent="0.25">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c r="AL18" s="316"/>
      <c r="AM18" s="316"/>
      <c r="AN18" s="316"/>
      <c r="AO18" s="316"/>
      <c r="AP18" s="316"/>
      <c r="AQ18" s="316"/>
      <c r="AR18" s="316"/>
      <c r="AS18" s="316"/>
      <c r="AT18" s="316"/>
      <c r="AU18" s="316"/>
      <c r="AV18" s="316"/>
    </row>
    <row r="19" spans="1:48" x14ac:dyDescent="0.25">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c r="AB19" s="316"/>
      <c r="AC19" s="316"/>
      <c r="AD19" s="316"/>
      <c r="AE19" s="316"/>
      <c r="AF19" s="316"/>
      <c r="AG19" s="316"/>
      <c r="AH19" s="316"/>
      <c r="AI19" s="316"/>
      <c r="AJ19" s="316"/>
      <c r="AK19" s="316"/>
      <c r="AL19" s="316"/>
      <c r="AM19" s="316"/>
      <c r="AN19" s="316"/>
      <c r="AO19" s="316"/>
      <c r="AP19" s="316"/>
      <c r="AQ19" s="316"/>
      <c r="AR19" s="316"/>
      <c r="AS19" s="316"/>
      <c r="AT19" s="316"/>
      <c r="AU19" s="316"/>
      <c r="AV19" s="316"/>
    </row>
    <row r="20" spans="1:48"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316"/>
      <c r="AB20" s="316"/>
      <c r="AC20" s="316"/>
      <c r="AD20" s="316"/>
      <c r="AE20" s="316"/>
      <c r="AF20" s="316"/>
      <c r="AG20" s="316"/>
      <c r="AH20" s="316"/>
      <c r="AI20" s="316"/>
      <c r="AJ20" s="316"/>
      <c r="AK20" s="316"/>
      <c r="AL20" s="316"/>
      <c r="AM20" s="316"/>
      <c r="AN20" s="316"/>
      <c r="AO20" s="316"/>
      <c r="AP20" s="316"/>
      <c r="AQ20" s="316"/>
      <c r="AR20" s="316"/>
      <c r="AS20" s="316"/>
      <c r="AT20" s="316"/>
      <c r="AU20" s="316"/>
      <c r="AV20" s="316"/>
    </row>
    <row r="21" spans="1:48" x14ac:dyDescent="0.25">
      <c r="A21" s="379" t="s">
        <v>346</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ht="58.5" customHeight="1" x14ac:dyDescent="0.25">
      <c r="A22" s="370" t="s">
        <v>52</v>
      </c>
      <c r="B22" s="381" t="s">
        <v>24</v>
      </c>
      <c r="C22" s="370" t="s">
        <v>51</v>
      </c>
      <c r="D22" s="370" t="s">
        <v>50</v>
      </c>
      <c r="E22" s="384" t="s">
        <v>354</v>
      </c>
      <c r="F22" s="385"/>
      <c r="G22" s="385"/>
      <c r="H22" s="385"/>
      <c r="I22" s="385"/>
      <c r="J22" s="385"/>
      <c r="K22" s="385"/>
      <c r="L22" s="386"/>
      <c r="M22" s="370" t="s">
        <v>49</v>
      </c>
      <c r="N22" s="370" t="s">
        <v>48</v>
      </c>
      <c r="O22" s="370" t="s">
        <v>47</v>
      </c>
      <c r="P22" s="365" t="s">
        <v>199</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ht="64.5" customHeight="1" x14ac:dyDescent="0.25">
      <c r="A23" s="380"/>
      <c r="B23" s="382"/>
      <c r="C23" s="380"/>
      <c r="D23" s="380"/>
      <c r="E23" s="375" t="s">
        <v>23</v>
      </c>
      <c r="F23" s="366" t="s">
        <v>91</v>
      </c>
      <c r="G23" s="366" t="s">
        <v>90</v>
      </c>
      <c r="H23" s="366" t="s">
        <v>89</v>
      </c>
      <c r="I23" s="368" t="s">
        <v>282</v>
      </c>
      <c r="J23" s="368" t="s">
        <v>283</v>
      </c>
      <c r="K23" s="368" t="s">
        <v>284</v>
      </c>
      <c r="L23" s="366" t="s">
        <v>78</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ht="141.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83" t="s">
        <v>13</v>
      </c>
      <c r="AG24" s="83" t="s">
        <v>12</v>
      </c>
      <c r="AH24" s="84" t="s">
        <v>2</v>
      </c>
      <c r="AI24" s="84" t="s">
        <v>11</v>
      </c>
      <c r="AJ24" s="371"/>
      <c r="AK24" s="371"/>
      <c r="AL24" s="371"/>
      <c r="AM24" s="371"/>
      <c r="AN24" s="371"/>
      <c r="AO24" s="371"/>
      <c r="AP24" s="371"/>
      <c r="AQ24" s="389"/>
      <c r="AR24" s="365"/>
      <c r="AS24" s="365"/>
      <c r="AT24" s="365"/>
      <c r="AU24" s="365"/>
      <c r="AV24" s="37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78.75" customHeight="1" x14ac:dyDescent="0.2">
      <c r="A26" s="133">
        <v>1</v>
      </c>
      <c r="B26" s="134" t="s">
        <v>521</v>
      </c>
      <c r="C26" s="134" t="s">
        <v>366</v>
      </c>
      <c r="D26" s="135" t="s">
        <v>528</v>
      </c>
      <c r="E26" s="135">
        <v>500</v>
      </c>
      <c r="F26" s="17"/>
      <c r="G26" s="17"/>
      <c r="H26" s="17"/>
      <c r="I26" s="17"/>
      <c r="J26" s="17"/>
      <c r="K26" s="17"/>
      <c r="L26" s="98" t="s">
        <v>387</v>
      </c>
      <c r="M26" s="132" t="s">
        <v>535</v>
      </c>
      <c r="N26" s="98" t="s">
        <v>388</v>
      </c>
      <c r="O26" s="16" t="s">
        <v>515</v>
      </c>
      <c r="P26" s="136" t="s">
        <v>376</v>
      </c>
      <c r="Q26" s="136" t="s">
        <v>376</v>
      </c>
      <c r="R26" s="136" t="s">
        <v>376</v>
      </c>
      <c r="S26" s="136" t="s">
        <v>376</v>
      </c>
      <c r="T26" s="136" t="s">
        <v>376</v>
      </c>
      <c r="U26" s="136" t="s">
        <v>376</v>
      </c>
      <c r="V26" s="136" t="s">
        <v>376</v>
      </c>
      <c r="W26" s="136" t="s">
        <v>376</v>
      </c>
      <c r="X26" s="136" t="s">
        <v>376</v>
      </c>
      <c r="Y26" s="136" t="s">
        <v>376</v>
      </c>
      <c r="Z26" s="136" t="s">
        <v>376</v>
      </c>
      <c r="AA26" s="136" t="s">
        <v>376</v>
      </c>
      <c r="AB26" s="136" t="s">
        <v>376</v>
      </c>
      <c r="AC26" s="136" t="s">
        <v>376</v>
      </c>
      <c r="AD26" s="136" t="s">
        <v>376</v>
      </c>
      <c r="AE26" s="136" t="s">
        <v>376</v>
      </c>
      <c r="AF26" s="136" t="s">
        <v>376</v>
      </c>
      <c r="AG26" s="136" t="s">
        <v>376</v>
      </c>
      <c r="AH26" s="136" t="s">
        <v>376</v>
      </c>
      <c r="AI26" s="136" t="s">
        <v>376</v>
      </c>
      <c r="AJ26" s="136" t="s">
        <v>376</v>
      </c>
      <c r="AK26" s="136" t="s">
        <v>376</v>
      </c>
      <c r="AL26" s="136" t="s">
        <v>376</v>
      </c>
      <c r="AM26" s="136" t="s">
        <v>376</v>
      </c>
      <c r="AN26" s="136" t="s">
        <v>376</v>
      </c>
      <c r="AO26" s="136" t="s">
        <v>376</v>
      </c>
      <c r="AP26" s="136" t="s">
        <v>376</v>
      </c>
      <c r="AQ26" s="136" t="s">
        <v>376</v>
      </c>
      <c r="AR26" s="136" t="s">
        <v>376</v>
      </c>
      <c r="AS26" s="136" t="s">
        <v>376</v>
      </c>
      <c r="AT26" s="136" t="s">
        <v>376</v>
      </c>
      <c r="AU26" s="136" t="s">
        <v>376</v>
      </c>
      <c r="AV26" s="136" t="s">
        <v>376</v>
      </c>
    </row>
    <row r="27" spans="1:48" x14ac:dyDescent="0.25">
      <c r="W27" s="128"/>
      <c r="AG27" s="129"/>
    </row>
    <row r="28" spans="1:48" x14ac:dyDescent="0.25">
      <c r="W28" s="128"/>
    </row>
  </sheetData>
  <mergeCells count="77">
    <mergeCell ref="AK15:AM15"/>
    <mergeCell ref="AN15:AP15"/>
    <mergeCell ref="AQ15:AS15"/>
    <mergeCell ref="AT15:AV15"/>
    <mergeCell ref="D15:F15"/>
    <mergeCell ref="G15:I15"/>
    <mergeCell ref="J15:L15"/>
    <mergeCell ref="M15:O15"/>
    <mergeCell ref="AH15:AJ15"/>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P15:AG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view="pageBreakPreview" zoomScale="70" zoomScaleNormal="90" zoomScaleSheetLayoutView="70" workbookViewId="0">
      <selection activeCell="A11" sqref="A11:C11"/>
    </sheetView>
  </sheetViews>
  <sheetFormatPr defaultRowHeight="15.75" x14ac:dyDescent="0.25"/>
  <cols>
    <col min="1" max="2" width="66.140625" style="74"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x14ac:dyDescent="0.25">
      <c r="B1" s="28" t="s">
        <v>67</v>
      </c>
    </row>
    <row r="2" spans="1:8" ht="18.75" x14ac:dyDescent="0.3">
      <c r="B2" s="11" t="s">
        <v>10</v>
      </c>
    </row>
    <row r="3" spans="1:8" ht="18.75" x14ac:dyDescent="0.3">
      <c r="B3" s="11" t="s">
        <v>389</v>
      </c>
    </row>
    <row r="4" spans="1:8" x14ac:dyDescent="0.25">
      <c r="B4" s="32"/>
    </row>
    <row r="5" spans="1:8" ht="18.75" x14ac:dyDescent="0.3">
      <c r="A5" s="94"/>
      <c r="B5" s="95"/>
      <c r="C5" s="95"/>
      <c r="D5" s="59"/>
      <c r="E5" s="59"/>
      <c r="F5" s="59"/>
      <c r="G5" s="59"/>
      <c r="H5" s="59"/>
    </row>
    <row r="6" spans="1:8" ht="18.75" x14ac:dyDescent="0.3">
      <c r="A6" s="313" t="s">
        <v>9</v>
      </c>
      <c r="B6" s="313"/>
      <c r="C6" s="313"/>
      <c r="D6" s="85"/>
      <c r="E6" s="85"/>
      <c r="F6" s="85"/>
      <c r="G6" s="85"/>
      <c r="H6" s="85"/>
    </row>
    <row r="7" spans="1:8" ht="18.75" x14ac:dyDescent="0.25">
      <c r="A7" s="10"/>
      <c r="B7" s="10"/>
      <c r="C7" s="10"/>
      <c r="D7" s="9"/>
      <c r="E7" s="9"/>
      <c r="F7" s="9"/>
      <c r="G7" s="9"/>
      <c r="H7" s="9"/>
    </row>
    <row r="8" spans="1:8" ht="18.75" x14ac:dyDescent="0.25">
      <c r="A8" s="314" t="s">
        <v>515</v>
      </c>
      <c r="B8" s="314"/>
      <c r="C8" s="314"/>
      <c r="D8" s="9"/>
      <c r="E8" s="9"/>
      <c r="F8" s="9"/>
      <c r="G8" s="9"/>
      <c r="H8" s="9"/>
    </row>
    <row r="9" spans="1:8" x14ac:dyDescent="0.25">
      <c r="A9" s="310" t="s">
        <v>8</v>
      </c>
      <c r="B9" s="310"/>
      <c r="C9" s="310"/>
      <c r="D9" s="6"/>
      <c r="E9" s="6"/>
      <c r="F9" s="6"/>
      <c r="G9" s="6"/>
      <c r="H9" s="6"/>
    </row>
    <row r="10" spans="1:8" ht="18.75" x14ac:dyDescent="0.25">
      <c r="A10" s="10"/>
      <c r="B10" s="10"/>
      <c r="C10" s="10"/>
      <c r="D10" s="4"/>
      <c r="E10" s="4"/>
      <c r="F10" s="4"/>
      <c r="G10" s="4"/>
      <c r="H10" s="4"/>
    </row>
    <row r="11" spans="1:8" ht="18.75" x14ac:dyDescent="0.25">
      <c r="A11" s="312" t="s">
        <v>564</v>
      </c>
      <c r="B11" s="312"/>
      <c r="C11" s="312"/>
      <c r="D11" s="9"/>
      <c r="E11" s="9"/>
      <c r="F11" s="9"/>
      <c r="G11" s="9"/>
      <c r="H11" s="9"/>
    </row>
    <row r="12" spans="1:8" ht="30.75" customHeight="1" x14ac:dyDescent="0.25">
      <c r="A12" s="310" t="s">
        <v>7</v>
      </c>
      <c r="B12" s="310"/>
      <c r="C12" s="310"/>
      <c r="D12" s="6"/>
      <c r="E12" s="6"/>
      <c r="F12" s="6"/>
      <c r="G12" s="6"/>
      <c r="H12" s="6"/>
    </row>
    <row r="13" spans="1:8" ht="18.75" x14ac:dyDescent="0.25">
      <c r="A13" s="3"/>
      <c r="B13" s="3"/>
      <c r="C13" s="3"/>
      <c r="D13" s="4"/>
      <c r="E13" s="4"/>
      <c r="F13" s="4"/>
      <c r="G13" s="4"/>
      <c r="H13" s="4"/>
    </row>
    <row r="14" spans="1:8" ht="18.75" x14ac:dyDescent="0.25">
      <c r="A14" s="312" t="s">
        <v>536</v>
      </c>
      <c r="B14" s="312"/>
      <c r="C14" s="312"/>
      <c r="D14" s="4"/>
      <c r="E14" s="4"/>
      <c r="F14" s="4"/>
      <c r="G14" s="4"/>
      <c r="H14" s="4"/>
    </row>
    <row r="15" spans="1:8" ht="18.75" x14ac:dyDescent="0.3">
      <c r="A15" s="141"/>
      <c r="B15" s="37"/>
      <c r="D15" s="8"/>
      <c r="E15" s="8"/>
      <c r="F15" s="8"/>
      <c r="G15" s="8"/>
      <c r="H15" s="8"/>
    </row>
    <row r="16" spans="1:8" x14ac:dyDescent="0.25">
      <c r="A16" s="310" t="s">
        <v>6</v>
      </c>
      <c r="B16" s="310"/>
      <c r="C16" s="310"/>
      <c r="D16" s="6"/>
      <c r="E16" s="6"/>
      <c r="F16" s="6"/>
      <c r="G16" s="6"/>
      <c r="H16" s="6"/>
    </row>
    <row r="17" spans="1:4" ht="22.5" customHeight="1" x14ac:dyDescent="0.25">
      <c r="A17" s="394" t="s">
        <v>347</v>
      </c>
      <c r="B17" s="395"/>
    </row>
    <row r="18" spans="1:4" x14ac:dyDescent="0.25">
      <c r="B18" s="32"/>
    </row>
    <row r="19" spans="1:4" ht="16.5" thickBot="1" x14ac:dyDescent="0.3">
      <c r="B19" s="75"/>
    </row>
    <row r="20" spans="1:4" ht="57" thickBot="1" x14ac:dyDescent="0.3">
      <c r="A20" s="113" t="s">
        <v>233</v>
      </c>
      <c r="B20" s="137" t="s">
        <v>526</v>
      </c>
      <c r="C20" s="111"/>
      <c r="D20" s="111"/>
    </row>
    <row r="21" spans="1:4" ht="16.5" thickBot="1" x14ac:dyDescent="0.3">
      <c r="A21" s="99" t="s">
        <v>234</v>
      </c>
      <c r="B21" s="96" t="s">
        <v>537</v>
      </c>
    </row>
    <row r="22" spans="1:4" ht="16.5" thickBot="1" x14ac:dyDescent="0.3">
      <c r="A22" s="99" t="s">
        <v>222</v>
      </c>
      <c r="B22" s="114" t="s">
        <v>369</v>
      </c>
    </row>
    <row r="23" spans="1:4" ht="16.5" thickBot="1" x14ac:dyDescent="0.3">
      <c r="A23" s="99" t="s">
        <v>235</v>
      </c>
      <c r="B23" s="76"/>
    </row>
    <row r="24" spans="1:4" ht="16.5" thickBot="1" x14ac:dyDescent="0.3">
      <c r="A24" s="100" t="s">
        <v>236</v>
      </c>
      <c r="B24" s="116">
        <v>2023</v>
      </c>
    </row>
    <row r="25" spans="1:4" ht="16.5" thickBot="1" x14ac:dyDescent="0.3">
      <c r="A25" s="101" t="s">
        <v>237</v>
      </c>
      <c r="B25" s="117" t="s">
        <v>376</v>
      </c>
    </row>
    <row r="26" spans="1:4" ht="32.25" thickBot="1" x14ac:dyDescent="0.3">
      <c r="A26" s="102" t="s">
        <v>522</v>
      </c>
      <c r="B26" s="116">
        <v>9.81</v>
      </c>
    </row>
    <row r="27" spans="1:4" ht="32.25" thickBot="1" x14ac:dyDescent="0.3">
      <c r="A27" s="103" t="s">
        <v>238</v>
      </c>
      <c r="B27" s="115" t="s">
        <v>363</v>
      </c>
    </row>
    <row r="28" spans="1:4" ht="32.25" thickBot="1" x14ac:dyDescent="0.3">
      <c r="A28" s="104" t="s">
        <v>239</v>
      </c>
      <c r="B28" s="115" t="s">
        <v>376</v>
      </c>
    </row>
    <row r="29" spans="1:4" ht="32.25" thickBot="1" x14ac:dyDescent="0.3">
      <c r="A29" s="104" t="s">
        <v>240</v>
      </c>
      <c r="B29" s="115" t="s">
        <v>376</v>
      </c>
    </row>
    <row r="30" spans="1:4" ht="16.5" thickBot="1" x14ac:dyDescent="0.3">
      <c r="A30" s="103" t="s">
        <v>241</v>
      </c>
      <c r="B30" s="115" t="s">
        <v>376</v>
      </c>
    </row>
    <row r="31" spans="1:4" ht="32.25" thickBot="1" x14ac:dyDescent="0.3">
      <c r="A31" s="104" t="s">
        <v>242</v>
      </c>
      <c r="B31" s="115" t="s">
        <v>376</v>
      </c>
    </row>
    <row r="32" spans="1:4" ht="32.25" thickBot="1" x14ac:dyDescent="0.3">
      <c r="A32" s="103" t="s">
        <v>243</v>
      </c>
      <c r="B32" s="115" t="s">
        <v>376</v>
      </c>
    </row>
    <row r="33" spans="1:2" ht="16.5" thickBot="1" x14ac:dyDescent="0.3">
      <c r="A33" s="103" t="s">
        <v>244</v>
      </c>
      <c r="B33" s="115" t="s">
        <v>376</v>
      </c>
    </row>
    <row r="34" spans="1:2" ht="16.5" thickBot="1" x14ac:dyDescent="0.3">
      <c r="A34" s="103" t="s">
        <v>245</v>
      </c>
      <c r="B34" s="115" t="s">
        <v>376</v>
      </c>
    </row>
    <row r="35" spans="1:2" ht="16.5" thickBot="1" x14ac:dyDescent="0.3">
      <c r="A35" s="103" t="s">
        <v>246</v>
      </c>
      <c r="B35" s="115" t="s">
        <v>376</v>
      </c>
    </row>
    <row r="36" spans="1:2" ht="32.25" thickBot="1" x14ac:dyDescent="0.3">
      <c r="A36" s="104" t="s">
        <v>247</v>
      </c>
      <c r="B36" s="115" t="s">
        <v>376</v>
      </c>
    </row>
    <row r="37" spans="1:2" ht="32.25" thickBot="1" x14ac:dyDescent="0.3">
      <c r="A37" s="103" t="s">
        <v>243</v>
      </c>
      <c r="B37" s="115" t="s">
        <v>376</v>
      </c>
    </row>
    <row r="38" spans="1:2" ht="16.5" thickBot="1" x14ac:dyDescent="0.3">
      <c r="A38" s="103" t="s">
        <v>244</v>
      </c>
      <c r="B38" s="115" t="s">
        <v>376</v>
      </c>
    </row>
    <row r="39" spans="1:2" ht="16.5" thickBot="1" x14ac:dyDescent="0.3">
      <c r="A39" s="103" t="s">
        <v>245</v>
      </c>
      <c r="B39" s="115" t="s">
        <v>376</v>
      </c>
    </row>
    <row r="40" spans="1:2" ht="16.5" thickBot="1" x14ac:dyDescent="0.3">
      <c r="A40" s="103" t="s">
        <v>246</v>
      </c>
      <c r="B40" s="115" t="s">
        <v>376</v>
      </c>
    </row>
    <row r="41" spans="1:2" ht="32.25" thickBot="1" x14ac:dyDescent="0.3">
      <c r="A41" s="104" t="s">
        <v>248</v>
      </c>
      <c r="B41" s="115" t="s">
        <v>376</v>
      </c>
    </row>
    <row r="42" spans="1:2" ht="32.25" thickBot="1" x14ac:dyDescent="0.3">
      <c r="A42" s="103" t="s">
        <v>243</v>
      </c>
      <c r="B42" s="115" t="s">
        <v>376</v>
      </c>
    </row>
    <row r="43" spans="1:2" ht="16.5" thickBot="1" x14ac:dyDescent="0.3">
      <c r="A43" s="103" t="s">
        <v>244</v>
      </c>
      <c r="B43" s="115" t="s">
        <v>376</v>
      </c>
    </row>
    <row r="44" spans="1:2" ht="16.5" thickBot="1" x14ac:dyDescent="0.3">
      <c r="A44" s="103" t="s">
        <v>245</v>
      </c>
      <c r="B44" s="115" t="s">
        <v>376</v>
      </c>
    </row>
    <row r="45" spans="1:2" ht="16.5" thickBot="1" x14ac:dyDescent="0.3">
      <c r="A45" s="103" t="s">
        <v>246</v>
      </c>
      <c r="B45" s="115" t="s">
        <v>376</v>
      </c>
    </row>
    <row r="46" spans="1:2" ht="32.25" thickBot="1" x14ac:dyDescent="0.3">
      <c r="A46" s="105" t="s">
        <v>249</v>
      </c>
      <c r="B46" s="115" t="s">
        <v>376</v>
      </c>
    </row>
    <row r="47" spans="1:2" ht="16.5" thickBot="1" x14ac:dyDescent="0.3">
      <c r="A47" s="106" t="s">
        <v>241</v>
      </c>
      <c r="B47" s="115" t="s">
        <v>376</v>
      </c>
    </row>
    <row r="48" spans="1:2" ht="16.5" thickBot="1" x14ac:dyDescent="0.3">
      <c r="A48" s="106" t="s">
        <v>250</v>
      </c>
      <c r="B48" s="115" t="s">
        <v>376</v>
      </c>
    </row>
    <row r="49" spans="1:2" ht="16.5" thickBot="1" x14ac:dyDescent="0.3">
      <c r="A49" s="106" t="s">
        <v>251</v>
      </c>
      <c r="B49" s="115" t="s">
        <v>376</v>
      </c>
    </row>
    <row r="50" spans="1:2" ht="32.25" thickBot="1" x14ac:dyDescent="0.3">
      <c r="A50" s="106" t="s">
        <v>252</v>
      </c>
      <c r="B50" s="115" t="s">
        <v>376</v>
      </c>
    </row>
    <row r="51" spans="1:2" ht="16.5" thickBot="1" x14ac:dyDescent="0.3">
      <c r="A51" s="100" t="s">
        <v>253</v>
      </c>
      <c r="B51" s="115" t="s">
        <v>376</v>
      </c>
    </row>
    <row r="52" spans="1:2" ht="16.5" thickBot="1" x14ac:dyDescent="0.3">
      <c r="A52" s="100" t="s">
        <v>254</v>
      </c>
      <c r="B52" s="115" t="s">
        <v>376</v>
      </c>
    </row>
    <row r="53" spans="1:2" ht="16.5" thickBot="1" x14ac:dyDescent="0.3">
      <c r="A53" s="100" t="s">
        <v>255</v>
      </c>
      <c r="B53" s="115" t="s">
        <v>376</v>
      </c>
    </row>
    <row r="54" spans="1:2" ht="16.5" thickBot="1" x14ac:dyDescent="0.3">
      <c r="A54" s="101" t="s">
        <v>256</v>
      </c>
      <c r="B54" s="115" t="s">
        <v>376</v>
      </c>
    </row>
    <row r="55" spans="1:2" x14ac:dyDescent="0.25">
      <c r="A55" s="105" t="s">
        <v>257</v>
      </c>
      <c r="B55" s="396"/>
    </row>
    <row r="56" spans="1:2" x14ac:dyDescent="0.25">
      <c r="A56" s="107" t="s">
        <v>258</v>
      </c>
      <c r="B56" s="397"/>
    </row>
    <row r="57" spans="1:2" x14ac:dyDescent="0.25">
      <c r="A57" s="107" t="s">
        <v>259</v>
      </c>
      <c r="B57" s="397"/>
    </row>
    <row r="58" spans="1:2" x14ac:dyDescent="0.25">
      <c r="A58" s="107" t="s">
        <v>260</v>
      </c>
      <c r="B58" s="397"/>
    </row>
    <row r="59" spans="1:2" x14ac:dyDescent="0.25">
      <c r="A59" s="107" t="s">
        <v>261</v>
      </c>
      <c r="B59" s="397"/>
    </row>
    <row r="60" spans="1:2" ht="16.5" thickBot="1" x14ac:dyDescent="0.3">
      <c r="A60" s="108" t="s">
        <v>262</v>
      </c>
      <c r="B60" s="398"/>
    </row>
    <row r="61" spans="1:2" ht="32.25" thickBot="1" x14ac:dyDescent="0.3">
      <c r="A61" s="106" t="s">
        <v>263</v>
      </c>
      <c r="B61" s="115" t="s">
        <v>376</v>
      </c>
    </row>
    <row r="62" spans="1:2" ht="32.25" thickBot="1" x14ac:dyDescent="0.3">
      <c r="A62" s="100" t="s">
        <v>264</v>
      </c>
      <c r="B62" s="115" t="s">
        <v>376</v>
      </c>
    </row>
    <row r="63" spans="1:2" ht="16.5" thickBot="1" x14ac:dyDescent="0.3">
      <c r="A63" s="106" t="s">
        <v>241</v>
      </c>
      <c r="B63" s="115" t="s">
        <v>376</v>
      </c>
    </row>
    <row r="64" spans="1:2" ht="16.5" thickBot="1" x14ac:dyDescent="0.3">
      <c r="A64" s="106" t="s">
        <v>265</v>
      </c>
      <c r="B64" s="115" t="s">
        <v>376</v>
      </c>
    </row>
    <row r="65" spans="1:2" ht="16.5" thickBot="1" x14ac:dyDescent="0.3">
      <c r="A65" s="106" t="s">
        <v>266</v>
      </c>
      <c r="B65" s="115" t="s">
        <v>376</v>
      </c>
    </row>
    <row r="66" spans="1:2" ht="38.25" thickBot="1" x14ac:dyDescent="0.35">
      <c r="A66" s="109" t="s">
        <v>267</v>
      </c>
      <c r="B66" s="119" t="s">
        <v>386</v>
      </c>
    </row>
    <row r="67" spans="1:2" ht="16.5" thickBot="1" x14ac:dyDescent="0.3">
      <c r="A67" s="100" t="s">
        <v>268</v>
      </c>
      <c r="B67" s="118">
        <v>2023</v>
      </c>
    </row>
    <row r="68" spans="1:2" ht="16.5" thickBot="1" x14ac:dyDescent="0.3">
      <c r="A68" s="107" t="s">
        <v>269</v>
      </c>
      <c r="B68" s="118">
        <v>2023</v>
      </c>
    </row>
    <row r="69" spans="1:2" ht="16.5" thickBot="1" x14ac:dyDescent="0.3">
      <c r="A69" s="107" t="s">
        <v>270</v>
      </c>
      <c r="B69" s="118" t="s">
        <v>376</v>
      </c>
    </row>
    <row r="70" spans="1:2" ht="16.5" thickBot="1" x14ac:dyDescent="0.3">
      <c r="A70" s="107" t="s">
        <v>271</v>
      </c>
      <c r="B70" s="118" t="s">
        <v>376</v>
      </c>
    </row>
    <row r="71" spans="1:2" ht="32.25" thickBot="1" x14ac:dyDescent="0.3">
      <c r="A71" s="109" t="s">
        <v>272</v>
      </c>
      <c r="B71" s="118" t="s">
        <v>376</v>
      </c>
    </row>
    <row r="72" spans="1:2" ht="31.5" customHeight="1" x14ac:dyDescent="0.25">
      <c r="A72" s="105" t="s">
        <v>273</v>
      </c>
      <c r="B72" s="391" t="s">
        <v>376</v>
      </c>
    </row>
    <row r="73" spans="1:2" x14ac:dyDescent="0.25">
      <c r="A73" s="107" t="s">
        <v>274</v>
      </c>
      <c r="B73" s="392"/>
    </row>
    <row r="74" spans="1:2" x14ac:dyDescent="0.25">
      <c r="A74" s="107" t="s">
        <v>275</v>
      </c>
      <c r="B74" s="392"/>
    </row>
    <row r="75" spans="1:2" x14ac:dyDescent="0.25">
      <c r="A75" s="107" t="s">
        <v>276</v>
      </c>
      <c r="B75" s="392"/>
    </row>
    <row r="76" spans="1:2" x14ac:dyDescent="0.25">
      <c r="A76" s="107" t="s">
        <v>277</v>
      </c>
      <c r="B76" s="392"/>
    </row>
    <row r="77" spans="1:2" ht="16.5" thickBot="1" x14ac:dyDescent="0.3">
      <c r="A77" s="110" t="s">
        <v>278</v>
      </c>
      <c r="B77" s="393"/>
    </row>
    <row r="78" spans="1:2" x14ac:dyDescent="0.25">
      <c r="A78" s="37"/>
    </row>
    <row r="79" spans="1:2" x14ac:dyDescent="0.25">
      <c r="A79" s="37"/>
    </row>
    <row r="80" spans="1:2" x14ac:dyDescent="0.25">
      <c r="A80" s="77"/>
      <c r="B80" s="78"/>
    </row>
    <row r="81" spans="1:2" x14ac:dyDescent="0.25">
      <c r="A81" s="37"/>
      <c r="B81" s="79"/>
    </row>
    <row r="82" spans="1:2" x14ac:dyDescent="0.25">
      <c r="A82" s="37"/>
      <c r="B82" s="80"/>
    </row>
  </sheetData>
  <mergeCells count="10">
    <mergeCell ref="A6:C6"/>
    <mergeCell ref="A8:C8"/>
    <mergeCell ref="A9:C9"/>
    <mergeCell ref="A11:C11"/>
    <mergeCell ref="A12:C12"/>
    <mergeCell ref="B72:B77"/>
    <mergeCell ref="A17:B17"/>
    <mergeCell ref="B55:B60"/>
    <mergeCell ref="A14:C14"/>
    <mergeCell ref="A16:C16"/>
  </mergeCells>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Султанов Денис Рашитович</cp:lastModifiedBy>
  <cp:lastPrinted>2018-02-28T11:08:02Z</cp:lastPrinted>
  <dcterms:created xsi:type="dcterms:W3CDTF">2015-08-16T15:31:05Z</dcterms:created>
  <dcterms:modified xsi:type="dcterms:W3CDTF">2023-05-10T04:52:25Z</dcterms:modified>
</cp:coreProperties>
</file>